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CFSV01\UserData$\0367\マイ ドキュメント\森　健至\生活環境課\脱炭素\ＬＥＤ化事業\淡路市版\Ｒ８\完成版\様式\"/>
    </mc:Choice>
  </mc:AlternateContent>
  <xr:revisionPtr revIDLastSave="0" documentId="13_ncr:1_{CA0560BD-F9C9-4BED-87A5-940878C470BF}" xr6:coauthVersionLast="47" xr6:coauthVersionMax="47" xr10:uidLastSave="{00000000-0000-0000-0000-000000000000}"/>
  <bookViews>
    <workbookView xWindow="-120" yWindow="-120" windowWidth="29040" windowHeight="15720" tabRatio="947" xr2:uid="{FFA1F4B3-6CD3-4CBE-9C95-F9DC07B591F2}"/>
  </bookViews>
  <sheets>
    <sheet name="様式4-３ (A施設群)" sheetId="22" r:id="rId1"/>
    <sheet name="様式4-5(A施設群 )" sheetId="23" r:id="rId2"/>
    <sheet name="【様式4-6】旧生田小学校" sheetId="12" r:id="rId3"/>
    <sheet name="【様式4-6】富島分団消防器具庫" sheetId="24" r:id="rId4"/>
    <sheet name="【様式4-6】歴史民俗資料館" sheetId="25" r:id="rId5"/>
    <sheet name="【様式4-6】育波公民館" sheetId="26" r:id="rId6"/>
    <sheet name="【様式4-6】仁井公民館" sheetId="27" r:id="rId7"/>
    <sheet name="【様式4-6】室津ふれあいセンター" sheetId="28" r:id="rId8"/>
    <sheet name="【様式4-6】北淡震災記念公園（セミナー）" sheetId="29" r:id="rId9"/>
    <sheet name="【様式4-6】北淡室津サンビーチ" sheetId="30" r:id="rId10"/>
    <sheet name="【様式4-6】北淡県民サンビーチ" sheetId="31" r:id="rId11"/>
    <sheet name="【様式4-6】美湯　松帆の郷" sheetId="32" r:id="rId12"/>
    <sheet name="【様式4-6】北淡震災記念公園" sheetId="34" r:id="rId13"/>
    <sheet name="【様式4-6】生田集会所" sheetId="36" r:id="rId14"/>
  </sheets>
  <externalReferences>
    <externalReference r:id="rId15"/>
  </externalReferences>
  <definedNames>
    <definedName name="__3__123Graph_ACHART_1" hidden="1">#REF!</definedName>
    <definedName name="_1__123Graph_ACHART_1" hidden="1">#N/A</definedName>
    <definedName name="_10___0__123Graph_CCHAR" hidden="1">#REF!</definedName>
    <definedName name="_10__123Graph_BCHART_1" hidden="1">#REF!</definedName>
    <definedName name="_10__123Graph_DCHART_1" hidden="1">#REF!</definedName>
    <definedName name="_10_0__123Graph_CCHAR" hidden="1">#REF!</definedName>
    <definedName name="_10_123Graph_XCHAR" hidden="1">#REF!</definedName>
    <definedName name="_101_0__123Graph_BCHAR" hidden="1">#REF!</definedName>
    <definedName name="_102__123Graph_DCHART_1" hidden="1">#REF!</definedName>
    <definedName name="_103_0__123Graph_CCHAR" hidden="1">#REF!</definedName>
    <definedName name="_105_0__123Graph_DCHAR" hidden="1">#REF!</definedName>
    <definedName name="_107_0__123Graph_XCHAR" hidden="1">#REF!</definedName>
    <definedName name="_108__123Graph_XCHART_1" hidden="1">#REF!</definedName>
    <definedName name="_109__123Graph_Xｸﾞﾗﾌ_2" hidden="1">#REF!</definedName>
    <definedName name="_11___0__123Graph_BCHAR" hidden="1">#REF!</definedName>
    <definedName name="_11___0__123Graph_CCHAR" hidden="1">#REF!</definedName>
    <definedName name="_11__123Graph_Aｸﾞﾗﾌ_2" hidden="1">#REF!</definedName>
    <definedName name="_11__123Graph_XCHART_1" hidden="1">#REF!</definedName>
    <definedName name="_11_0__123Graph_DCHAR" hidden="1">#REF!</definedName>
    <definedName name="_11_123Graph_XCHAR" hidden="1">#REF!</definedName>
    <definedName name="_110__123Graph_Xｸﾞﾗﾌ_4" hidden="1">#REF!</definedName>
    <definedName name="_12___0__123Graph_DCHAR" hidden="1">#REF!</definedName>
    <definedName name="_12__123Graph_ACHART_1" hidden="1">#REF!</definedName>
    <definedName name="_12__123Graph_Aｸﾞﾗﾌ_3" hidden="1">#REF!</definedName>
    <definedName name="_12__123Graph_XCHART_1" hidden="1">#REF!</definedName>
    <definedName name="_12_0__123Graph_ACHAR" hidden="1">#REF!</definedName>
    <definedName name="_12_0__123Graph_XCHAR" hidden="1">#REF!</definedName>
    <definedName name="_12_123Graph_CCHAR" hidden="1">#REF!</definedName>
    <definedName name="_121___0__123Graph_ACHAR" hidden="1">#REF!</definedName>
    <definedName name="_122___0__123Graph_ACHAR" hidden="1">#REF!</definedName>
    <definedName name="_13___0__123Graph_CCHAR" hidden="1">#REF!</definedName>
    <definedName name="_13___0__123Graph_DCHAR" hidden="1">#REF!</definedName>
    <definedName name="_13_0__123Graph_ACHAR" hidden="1">#REF!</definedName>
    <definedName name="_13_0__123Graph_BCHAR" hidden="1">#REF!</definedName>
    <definedName name="_133___0__123Graph_BCHAR" hidden="1">#REF!</definedName>
    <definedName name="_134___0__123Graph_BCHAR" hidden="1">#REF!</definedName>
    <definedName name="_14___0__123Graph_XCHAR" hidden="1">#REF!</definedName>
    <definedName name="_14__123Graph_Aｸﾞﾗﾌ_4" hidden="1">#REF!</definedName>
    <definedName name="_14__123Graph_CCHART_1" hidden="1">#REF!</definedName>
    <definedName name="_14_0__123Graph_BCHAR" hidden="1">#REF!</definedName>
    <definedName name="_14_0__123Graph_CCHAR" hidden="1">#REF!</definedName>
    <definedName name="_145___0__123Graph_CCHAR" hidden="1">#REF!</definedName>
    <definedName name="_146___0__123Graph_CCHAR" hidden="1">#REF!</definedName>
    <definedName name="_15___0__123Graph_DCHAR" hidden="1">#REF!</definedName>
    <definedName name="_15___0__123Graph_XCHAR" hidden="1">#REF!</definedName>
    <definedName name="_15_0__123Graph_CCHAR" hidden="1">#REF!</definedName>
    <definedName name="_15_0__123Graph_DCHAR" hidden="1">#REF!</definedName>
    <definedName name="_157___0__123Graph_DCHAR" hidden="1">#REF!</definedName>
    <definedName name="_158___0__123Graph_DCHAR" hidden="1">#REF!</definedName>
    <definedName name="_16______123Graph_ACHAR" hidden="1">#REF!</definedName>
    <definedName name="_16_0__123Graph_DCHAR" hidden="1">#REF!</definedName>
    <definedName name="_16_0__123Graph_XCHAR" hidden="1">#REF!</definedName>
    <definedName name="_16_123Graph_BCHAR" hidden="1">#REF!</definedName>
    <definedName name="_16_123Graph_DCHAR" hidden="1">#REF!</definedName>
    <definedName name="_169___0__123Graph_XCHAR" hidden="1">#REF!</definedName>
    <definedName name="_17___0__123Graph_XCHAR" hidden="1">#REF!</definedName>
    <definedName name="_17_0__123Graph_ACHAR" hidden="1">#REF!</definedName>
    <definedName name="_17_0__123Graph_XCHAR" hidden="1">#REF!</definedName>
    <definedName name="_170___0__123Graph_XCHAR" hidden="1">#REF!</definedName>
    <definedName name="_18___123Graph_ACHART_1" hidden="1">#REF!</definedName>
    <definedName name="_18__123Graph_BCHART_1" hidden="1">#REF!</definedName>
    <definedName name="_18__123Graph_DCHART_1" hidden="1">#REF!</definedName>
    <definedName name="_18_0__123Graph_ACHAR" hidden="1">#REF!</definedName>
    <definedName name="_19__123Graph_Bｸﾞﾗﾌ_1" hidden="1">#REF!</definedName>
    <definedName name="_19_0__123Graph_ACHAR" hidden="1">#REF!</definedName>
    <definedName name="_2__123Graph_BCHART_1" hidden="1">#N/A</definedName>
    <definedName name="_2_123Graph_ACHAR" hidden="1">#REF!</definedName>
    <definedName name="_20______123Graph_BCHAR" hidden="1">#REF!</definedName>
    <definedName name="_20__123Graph_BCHART_1" hidden="1">#REF!</definedName>
    <definedName name="_20_123Graph_XCHAR" hidden="1">#REF!</definedName>
    <definedName name="_209_0__123Graph_ACHAR" hidden="1">#REF!</definedName>
    <definedName name="_21__123Graph_Bｸﾞﾗﾌ_2" hidden="1">#REF!</definedName>
    <definedName name="_21_0__123Graph_BCHAR" hidden="1">#REF!</definedName>
    <definedName name="_21_0__123Graph_CCHAR" hidden="1">#REF!</definedName>
    <definedName name="_210_0__123Graph_ACHAR" hidden="1">#REF!</definedName>
    <definedName name="_22___123Graph_BCHART_1" hidden="1">#REF!</definedName>
    <definedName name="_22__123Graph_Bｸﾞﾗﾌ_3" hidden="1">#REF!</definedName>
    <definedName name="_22__123Graph_XCHART_1" hidden="1">#REF!</definedName>
    <definedName name="_22_0__123Graph_ACHAR" hidden="1">#REF!</definedName>
    <definedName name="_22_0__123Graph_BCHAR" hidden="1">#REF!</definedName>
    <definedName name="_221_0__123Graph_BCHAR" hidden="1">#REF!</definedName>
    <definedName name="_222_0__123Graph_BCHAR" hidden="1">#REF!</definedName>
    <definedName name="_23_0__123Graph_BCHAR" hidden="1">#REF!</definedName>
    <definedName name="_233_0__123Graph_CCHAR" hidden="1">#REF!</definedName>
    <definedName name="_234_0__123Graph_CCHAR" hidden="1">#REF!</definedName>
    <definedName name="_24______123Graph_CCHAR" hidden="1">#REF!</definedName>
    <definedName name="_24__123Graph_Bｸﾞﾗﾌ_4" hidden="1">#REF!</definedName>
    <definedName name="_24_0__123Graph_ACHAR" hidden="1">#REF!</definedName>
    <definedName name="_24_123Graph_CCHAR" hidden="1">#REF!</definedName>
    <definedName name="_245_0__123Graph_DCHAR" hidden="1">#REF!</definedName>
    <definedName name="_246_0__123Graph_DCHAR" hidden="1">#REF!</definedName>
    <definedName name="_25_0__123Graph_BCHAR" hidden="1">#REF!</definedName>
    <definedName name="_25_0__123Graph_CCHAR" hidden="1">#REF!</definedName>
    <definedName name="_257_0__123Graph_XCHAR" hidden="1">#REF!</definedName>
    <definedName name="_258_0__123Graph_XCHAR" hidden="1">#REF!</definedName>
    <definedName name="_26___123Graph_CCHART_1" hidden="1">#REF!</definedName>
    <definedName name="_26_0__123Graph_BCHAR" hidden="1">#REF!</definedName>
    <definedName name="_26_0__123Graph_CCHAR" hidden="1">#REF!</definedName>
    <definedName name="_26_123Graph_CCHAR" hidden="1">#REF!</definedName>
    <definedName name="_27_0__123Graph_CCHAR" hidden="1">#REF!</definedName>
    <definedName name="_28______123Graph_DCHAR" hidden="1">#REF!</definedName>
    <definedName name="_28__123Graph_CCHART_1" hidden="1">#REF!</definedName>
    <definedName name="_28_0__123Graph_CCHAR" hidden="1">#REF!</definedName>
    <definedName name="_28_0__123Graph_DCHAR" hidden="1">#REF!</definedName>
    <definedName name="_29__123Graph_Cｸﾞﾗﾌ_1" hidden="1">#REF!</definedName>
    <definedName name="_29_0__123Graph_DCHAR" hidden="1">#REF!</definedName>
    <definedName name="_3__123Graph_ACHART_1" hidden="1">#REF!</definedName>
    <definedName name="_3__123Graph_CCHART_1" hidden="1">#N/A</definedName>
    <definedName name="_3_123Graph_ACHAR" hidden="1">#REF!</definedName>
    <definedName name="_30___123Graph_DCHART_1" hidden="1">#REF!</definedName>
    <definedName name="_30_0__123Graph_DCHAR" hidden="1">#REF!</definedName>
    <definedName name="_31__123Graph_Cｸﾞﾗﾌ_2" hidden="1">#REF!</definedName>
    <definedName name="_31_0__123Graph_DCHAR" hidden="1">#REF!</definedName>
    <definedName name="_32______123Graph_XCHAR" hidden="1">#REF!</definedName>
    <definedName name="_32__123Graph_Cｸﾞﾗﾌ_3" hidden="1">#REF!</definedName>
    <definedName name="_32_0__123Graph_XCHAR" hidden="1">#REF!</definedName>
    <definedName name="_32_123Graph_DCHAR" hidden="1">#REF!</definedName>
    <definedName name="_33_0__123Graph_XCHAR" hidden="1">#REF!</definedName>
    <definedName name="_34___123Graph_XCHART_1" hidden="1">#REF!</definedName>
    <definedName name="_34__123Graph_Cｸﾞﾗﾌ_4" hidden="1">#REF!</definedName>
    <definedName name="_34_0__123Graph_XCHAR" hidden="1">#REF!</definedName>
    <definedName name="_35_0__123Graph_XCHAR" hidden="1">#REF!</definedName>
    <definedName name="_36__123Graph_DCHART_1" hidden="1">#REF!</definedName>
    <definedName name="_36_123Graph_ACHAR" hidden="1">#REF!</definedName>
    <definedName name="_36_123Graph_DCHAR" hidden="1">#REF!</definedName>
    <definedName name="_38__123Graph_ACHART_1" hidden="1">#REF!</definedName>
    <definedName name="_38__123Graph_DCHART_1" hidden="1">#REF!</definedName>
    <definedName name="_4__123Graph_ACHART_1" hidden="1">#REF!</definedName>
    <definedName name="_4__123Graph_BCHART_1" hidden="1">#REF!</definedName>
    <definedName name="_4__123Graph_DCHART_1" hidden="1">#N/A</definedName>
    <definedName name="_4_123Graph_ACHAR" hidden="1">#REF!</definedName>
    <definedName name="_4_123Graph_BCHAR" hidden="1">#REF!</definedName>
    <definedName name="_40__123Graph_Aｷｬﾛｯﾄ_ｼｪｱ動向" hidden="1">#REF!</definedName>
    <definedName name="_40_123Graph_XCHAR" hidden="1">#REF!</definedName>
    <definedName name="_42___123Graph_ACHART_1" hidden="1">#REF!</definedName>
    <definedName name="_42__123Graph_Aｸﾞﾗﾌ_1" hidden="1">#REF!</definedName>
    <definedName name="_42__123Graph_XCHART_1" hidden="1">#REF!</definedName>
    <definedName name="_43__123Graph_Aｸﾞﾗﾌ_2" hidden="1">#REF!</definedName>
    <definedName name="_44__123Graph_Aｸﾞﾗﾌ_3" hidden="1">#REF!</definedName>
    <definedName name="_44__123Graph_XCHART_1" hidden="1">#REF!</definedName>
    <definedName name="_44__123Graph_Xｸﾞﾗﾌ_2" hidden="1">#REF!</definedName>
    <definedName name="_45__123Graph_Aｸﾞﾗﾌ_4" hidden="1">#REF!</definedName>
    <definedName name="_46__123Graph_Aｸﾞﾗﾌ_5" hidden="1">#REF!</definedName>
    <definedName name="_46__123Graph_Xｸﾞﾗﾌ_4" hidden="1">#REF!</definedName>
    <definedName name="_48___123Graph_BCHART_1" hidden="1">#REF!</definedName>
    <definedName name="_48_0__123Graph_ACHAR" hidden="1">#REF!</definedName>
    <definedName name="_48_123Graph_BCHAR" hidden="1">#REF!</definedName>
    <definedName name="_5__123Graph_BCHART_1" hidden="1">#REF!</definedName>
    <definedName name="_5__123Graph_CCHART_1" hidden="1">#REF!</definedName>
    <definedName name="_5__123Graph_XCHART_1" hidden="1">#N/A</definedName>
    <definedName name="_5_123Graph_BCHAR" hidden="1">#REF!</definedName>
    <definedName name="_50__123Graph_BCHART_1" hidden="1">#REF!</definedName>
    <definedName name="_50_0__123Graph_BCHAR" hidden="1">#REF!</definedName>
    <definedName name="_52__123Graph_Bｷｬﾛｯﾄ_ｼｪｱ動向" hidden="1">#REF!</definedName>
    <definedName name="_52_0__123Graph_BCHAR" hidden="1">#REF!</definedName>
    <definedName name="_52_0__123Graph_CCHAR" hidden="1">#REF!</definedName>
    <definedName name="_54___123Graph_CCHART_1" hidden="1">#REF!</definedName>
    <definedName name="_54__123Graph_Bｸﾞﾗﾌ_1" hidden="1">#REF!</definedName>
    <definedName name="_54_0__123Graph_DCHAR" hidden="1">#REF!</definedName>
    <definedName name="_55__123Graph_Bｸﾞﾗﾌ_2" hidden="1">#REF!</definedName>
    <definedName name="_56__123Graph_Bｸﾞﾗﾌ_3" hidden="1">#REF!</definedName>
    <definedName name="_56_0__123Graph_CCHAR" hidden="1">#REF!</definedName>
    <definedName name="_56_0__123Graph_XCHAR" hidden="1">#REF!</definedName>
    <definedName name="_57__123Graph_Bｸﾞﾗﾌ_4" hidden="1">#REF!</definedName>
    <definedName name="_58__123Graph_Bｸﾞﾗﾌ_5" hidden="1">#REF!</definedName>
    <definedName name="_6___0__123Graph_ACHAR" hidden="1">#REF!</definedName>
    <definedName name="_6__123Graph_ACHART_1" hidden="1">#REF!</definedName>
    <definedName name="_6__123Graph_BCHART_1" hidden="1">#REF!</definedName>
    <definedName name="_6__123Graph_DCHART_1" hidden="1">#REF!</definedName>
    <definedName name="_6_123Graph_ACHAR" hidden="1">#REF!</definedName>
    <definedName name="_6_123Graph_CCHAR" hidden="1">#REF!</definedName>
    <definedName name="_60___123Graph_DCHART_1" hidden="1">#REF!</definedName>
    <definedName name="_60_0__123Graph_DCHAR" hidden="1">#REF!</definedName>
    <definedName name="_60_123Graph_CCHAR" hidden="1">#REF!</definedName>
    <definedName name="_62__123Graph_CCHART_1" hidden="1">#REF!</definedName>
    <definedName name="_64__123Graph_Cｷｬﾛｯﾄ_ｼｪｱ動向" hidden="1">#REF!</definedName>
    <definedName name="_64_0__123Graph_XCHAR" hidden="1">#REF!</definedName>
    <definedName name="_65__123Graph_Cｸﾞﾗﾌ_1" hidden="1">#REF!</definedName>
    <definedName name="_66___123Graph_XCHART_1" hidden="1">#REF!</definedName>
    <definedName name="_67__123Graph_Cｸﾞﾗﾌ_2" hidden="1">#REF!</definedName>
    <definedName name="_68__123Graph_Cｸﾞﾗﾌ_3" hidden="1">#REF!</definedName>
    <definedName name="_69__123Graph_Cｸﾞﾗﾌ_4" hidden="1">#REF!</definedName>
    <definedName name="_7___0__123Graph_ACHAR" hidden="1">#REF!</definedName>
    <definedName name="_7__123Graph_CCHART_1" hidden="1">#REF!</definedName>
    <definedName name="_7__123Graph_XCHART_1" hidden="1">#REF!</definedName>
    <definedName name="_7_0__123Graph_ACHAR" hidden="1">#REF!</definedName>
    <definedName name="_7_123Graph_CCHAR" hidden="1">#REF!</definedName>
    <definedName name="_70__123Graph_Cｸﾞﾗﾌ_5" hidden="1">#REF!</definedName>
    <definedName name="_72__123Graph_ACHART_1" hidden="1">#REF!</definedName>
    <definedName name="_72_123Graph_DCHAR" hidden="1">#REF!</definedName>
    <definedName name="_73__123Graph_Aｸﾞﾗﾌ_1" hidden="1">#REF!</definedName>
    <definedName name="_74__123Graph_Aｸﾞﾗﾌ_2" hidden="1">#REF!</definedName>
    <definedName name="_74__123Graph_DCHART_1" hidden="1">#REF!</definedName>
    <definedName name="_75__123Graph_Aｸﾞﾗﾌ_3" hidden="1">#REF!</definedName>
    <definedName name="_76__123Graph_Aｸﾞﾗﾌ_4" hidden="1">#REF!</definedName>
    <definedName name="_76__123Graph_LBL_Aｷｬﾛｯﾄ_ｼｪｱ動向" hidden="1">#REF!</definedName>
    <definedName name="_78__123Graph_LBL_Aｸﾞﾗﾌ_1" hidden="1">#REF!</definedName>
    <definedName name="_8___0__123Graph_BCHAR" hidden="1">#REF!</definedName>
    <definedName name="_8__123Graph_ACHART_1" hidden="1">#REF!</definedName>
    <definedName name="_8__123Graph_CCHART_1" hidden="1">#REF!</definedName>
    <definedName name="_8_0__123Graph_ACHAR" hidden="1">#REF!</definedName>
    <definedName name="_8_123Graph_ACHAR" hidden="1">#REF!</definedName>
    <definedName name="_8_123Graph_BCHAR" hidden="1">#REF!</definedName>
    <definedName name="_8_123Graph_DCHAR" hidden="1">#REF!</definedName>
    <definedName name="_80__123Graph_LBL_Bｷｬﾛｯﾄ_ｼｪｱ動向" hidden="1">#REF!</definedName>
    <definedName name="_82__123Graph_BCHART_1" hidden="1">#REF!</definedName>
    <definedName name="_82__123Graph_LBL_Bｸﾞﾗﾌ_1" hidden="1">#REF!</definedName>
    <definedName name="_83__123Graph_Bｸﾞﾗﾌ_1" hidden="1">#REF!</definedName>
    <definedName name="_84__123Graph_Bｸﾞﾗﾌ_2" hidden="1">#REF!</definedName>
    <definedName name="_84__123Graph_LBL_Cｷｬﾛｯﾄ_ｼｪｱ動向" hidden="1">#REF!</definedName>
    <definedName name="_85__123Graph_Bｸﾞﾗﾌ_3" hidden="1">#REF!</definedName>
    <definedName name="_86__123Graph_Bｸﾞﾗﾌ_4" hidden="1">#REF!</definedName>
    <definedName name="_86_123Graph_XCHAR" hidden="1">#REF!</definedName>
    <definedName name="_88__123Graph_XCHART_1" hidden="1">#REF!</definedName>
    <definedName name="_9___0__123Graph_ACHAR" hidden="1">#REF!</definedName>
    <definedName name="_9___0__123Graph_BCHAR" hidden="1">#REF!</definedName>
    <definedName name="_9__123Graph_Aｸﾞﾗﾌ_1" hidden="1">#REF!</definedName>
    <definedName name="_9__123Graph_DCHART_1" hidden="1">#REF!</definedName>
    <definedName name="_9_0__123Graph_BCHAR" hidden="1">#REF!</definedName>
    <definedName name="_9_123Graph_DCHAR" hidden="1">#REF!</definedName>
    <definedName name="_90__123Graph_Xｷｬﾛｯﾄ_ｼｪｱ動向" hidden="1">#REF!</definedName>
    <definedName name="_91__123Graph_Xｸﾞﾗﾌ_1" hidden="1">#REF!</definedName>
    <definedName name="_92__123Graph_CCHART_1" hidden="1">#REF!</definedName>
    <definedName name="_92__123Graph_Xｸﾞﾗﾌ_2" hidden="1">#REF!</definedName>
    <definedName name="_93__123Graph_Cｸﾞﾗﾌ_1" hidden="1">#REF!</definedName>
    <definedName name="_93__123Graph_Xｸﾞﾗﾌ_3" hidden="1">#REF!</definedName>
    <definedName name="_94__123Graph_Cｸﾞﾗﾌ_2" hidden="1">#REF!</definedName>
    <definedName name="_94__123Graph_Xｸﾞﾗﾌ_4" hidden="1">#REF!</definedName>
    <definedName name="_95__123Graph_Cｸﾞﾗﾌ_3" hidden="1">#REF!</definedName>
    <definedName name="_95__123Graph_Xｸﾞﾗﾌ_5" hidden="1">#REF!</definedName>
    <definedName name="_96__123Graph_Cｸﾞﾗﾌ_4" hidden="1">#REF!</definedName>
    <definedName name="_99_0__123Graph_ACHAR" hidden="1">#REF!</definedName>
    <definedName name="_Fill" hidden="1">#REF!</definedName>
    <definedName name="_xlnm._FilterDatabase" localSheetId="5" hidden="1">'【様式4-6】育波公民館'!$A$3:$AF$15</definedName>
    <definedName name="_xlnm._FilterDatabase" localSheetId="2" hidden="1">'【様式4-6】旧生田小学校'!$A$3:$AF$92</definedName>
    <definedName name="_xlnm._FilterDatabase" localSheetId="7" hidden="1">'【様式4-6】室津ふれあいセンター'!$A$3:$AF$33</definedName>
    <definedName name="_xlnm._FilterDatabase" localSheetId="6" hidden="1">'【様式4-6】仁井公民館'!$A$3:$AF$35</definedName>
    <definedName name="_xlnm._FilterDatabase" localSheetId="13" hidden="1">'【様式4-6】生田集会所'!$A$3:$AF$26</definedName>
    <definedName name="_xlnm._FilterDatabase" localSheetId="11" hidden="1">'【様式4-6】美湯　松帆の郷'!$A$3:$AF$55</definedName>
    <definedName name="_xlnm._FilterDatabase" localSheetId="3" hidden="1">'【様式4-6】富島分団消防器具庫'!$A$3:$AF$20</definedName>
    <definedName name="_xlnm._FilterDatabase" localSheetId="10" hidden="1">'【様式4-6】北淡県民サンビーチ'!$A$3:$AE$3</definedName>
    <definedName name="_xlnm._FilterDatabase" localSheetId="9" hidden="1">'【様式4-6】北淡室津サンビーチ'!$A$3:$AF$16</definedName>
    <definedName name="_xlnm._FilterDatabase" localSheetId="12" hidden="1">'【様式4-6】北淡震災記念公園'!$A$3:$AF$65</definedName>
    <definedName name="_xlnm._FilterDatabase" localSheetId="8" hidden="1">'【様式4-6】北淡震災記念公園（セミナー）'!$A$3:$AF$32</definedName>
    <definedName name="_xlnm._FilterDatabase" localSheetId="4" hidden="1">'【様式4-6】歴史民俗資料館'!$A$3:$AF$54</definedName>
    <definedName name="_xlnm._FilterDatabase" hidden="1">#REF!</definedName>
    <definedName name="_Key1" hidden="1">#REF!</definedName>
    <definedName name="_Key2" hidden="1">#REF!</definedName>
    <definedName name="_Order1" hidden="1">255</definedName>
    <definedName name="_Order2" hidden="1">1</definedName>
    <definedName name="_Parse_In" hidden="1">#REF!</definedName>
    <definedName name="_Parse_Out" hidden="1">#REF!</definedName>
    <definedName name="_Sort" hidden="1">#REF!</definedName>
    <definedName name="_Table1_In1" hidden="1">#REF!</definedName>
    <definedName name="_Table1_Out" hidden="1">#REF!</definedName>
    <definedName name="￥￥￥￥" hidden="1">#REF!</definedName>
    <definedName name="￥￥￥￥￥￥" hidden="1">#REF!</definedName>
    <definedName name="￥￥￥￥￥￥￥" hidden="1">#REF!</definedName>
    <definedName name="￥￥￥￥￥￥￥￥" hidden="1">#REF!</definedName>
    <definedName name="￥￥￥￥￥￥￥￥￥" hidden="1">#REF!</definedName>
    <definedName name="￥￥￥￥￥￥￥￥￥￥" hidden="1">#REF!</definedName>
    <definedName name="￥￥￥￥￥￥￥￥￥￥￥" hidden="1">#REF!</definedName>
    <definedName name="￥￥￥￥￥￥￥￥￥￥￥￥￥￥￥" hidden="1">#REF!</definedName>
    <definedName name="￥￥￥￥￥￥￥￥￥￥￥￥￥￥￥￥￥￥" hidden="1">#REF!</definedName>
    <definedName name="￥￥￥￥￥￥￥￥￥￥￥￥￥￥￥￥￥￥￥￥" hidden="1">#REF!</definedName>
    <definedName name="●" hidden="1">#REF!</definedName>
    <definedName name="・・" hidden="1">#REF!</definedName>
    <definedName name="A" hidden="1">#REF!</definedName>
    <definedName name="Access_Button" hidden="1">"項目一覧_データ_List"</definedName>
    <definedName name="AccessDatabase" hidden="1">"I:\画面レイアウト\ｾﾝﾀｰ運用\項目一覧1.mdb"</definedName>
    <definedName name="ad" hidden="1">#REF!</definedName>
    <definedName name="ADSGYHIKGSHWOM" hidden="1">#N/A</definedName>
    <definedName name="AHMEDXXLPVJTYHNHFCMKVNTWUAIJTTFVKSILVZVSTSUNZOBUCEFBNCRJHXSOVARRLERDJQHPIKDCZIDOADBHJQBCGLJXFPZIFAQGFIAXAPWVEFHDPXTLCDNCOTDKEXKWVJAJBEQEJGPOZKWKQZGRLPBZNOFPRVQGWVYKNRYXFHIERYVNEFPDGNLCIIVZGUFRANAFCLDOGMPNTBIYDPMBCSVFJEUDCFXHPDCKFHJXNLCXHCYEKBBGTYESCSENTNL" hidden="1">#N/A</definedName>
    <definedName name="AIEWNOYNPWXDXQEPOCTCVXKXCZJHSBXVBJRCVAMJYZPZCGBRHGJUYBQXXFGIBJFXOQAOQXWNUGGUYFTDSEMZFCLCOGLOMSAIMCOMABSVEIDTRRQSLOSAONVDZLAPOFZKFAHMEEXXLHVFUGPVPWGEQHNQOUCDNOTFVKSILKFVSSSUNJNCPIQFANBRJHBLGCJOFFZSFRXEVIKXRQNGRCORPVXEPQUZXLOYIFAPUUTWOLOEKKSUVRDTLCDNCWBMTMF" hidden="1">#REF!</definedName>
    <definedName name="AOPGJNIYVWVXQTXFSSAVWSFTTKEOKFMRIICCZFTDTFOUOMJTRCUADBHPQMBLPJZXXWZRDSFYGIJFSGWOLGQLHOTKICPAHOENGIVPOLUTENQOTVCNOTYVKSBLVSMZZYBTQTIPOXYAWIYQHISGJQVFMGZMYQHPIJWCZIGSDDBHPWHBGSPEFVFIMGWBLOADHWCCKMNJIEWNOZNPGXERREJPDNCOXPVSBTEWBECIRYOTFCRSIAEZPMMMOHKOWUCXZUH" hidden="1">#REF!</definedName>
    <definedName name="APNNNPILPCCKFGCODSRICNIDKPHHAAOSYHXJSYSROXWHZEHFYMDRZQTCGBRPPOQJFJYMEGIDQEUMKEOJFMRIICUFLSJSLNAUTQZXJLOMSUBMMRWUIQZKTQLBFGFHILAHHPQSOAIEWNOYNPWBKEXLWVJUNPCPVSBZLWIECIRYJCHVKLBLOSNDHHHJJNCJIQSTPCJGGISGIPOFMZZMQXLVIRERWTZKCILJOXEIJOZXMNDGQUOECNQILPXLKSNPLXM" hidden="1">#REF!</definedName>
    <definedName name="as" hidden="1">#REF!</definedName>
    <definedName name="AS2DocOpenMode" hidden="1">"AS2DocumentEdit"</definedName>
    <definedName name="ASACEZMAQIGAKFBINEEYQBIPGOHJWQPMVUFQCFUWDOPUZWLSCMWTNDIIHKCODJJRTUQDKHZQRBPSZEOVPHSRFWFYANAFCMKVGTPNTBEYDPMBCSCFJETYYXAMPTIZHJKGTAARSCRTAYQWJINTHRGNANSPYQBTZCAGOVZAFROPGJSWRHFFEHZCGOCBJENZODCTNYTHMDDIWAGUERAGAZWFASXAYENNYZDPGOEHRVPFDDCFXUXNATOQLYMCUSMWYFK" hidden="1">#N/A</definedName>
    <definedName name="asd" hidden="1">#REF!</definedName>
    <definedName name="ＡＶＬＰＱＰＲＤＧＫＺＧＦＮＰＲＭＺＨＤＶＭＮＸＺＧＥＷＣＰＰＤＨＮＢＺＬＵＨＵＡＸＧＹＪＢＧＪＺＩＰＴＵＹＫＩＷＸＮＲＡＥＺＹＹＸＡＳＷＺＩＶＶＤＹＺＶＨＷＬＫＢＶＧＢＷＵＬＬＥＥＳＷＰＺＯＡＪＰＫＩＦＯＮＹＱＶＹＸＷＸＨＩＮＺＰＥＭＣＦＰＴＯＤＢＢＡＤＶＳＷＬＣＫＭＮＪＷＫＡＢＶＦＢＷＤＩＡＺＴＭＡＬＲＹＰＹＲＴＧＡＺＤＣＮＹＹＷＣＥＬＷＮＳＱＥＭＷＧＰＮＨＮＮＭＰＨＥＶＢＢＪＬＭＩＶＫＣＴＵＥＧＮＳＤＫＤＷＫＶＶＪＺＩＢＤＱＤＪＧＺＫＶＨＤＧＯＷＧＱＣＺＯＲＢＤＨＣＳＸＩＫＷＺＤＳＺＹＧＩＫＦＳＡＷ" hidden="1">#REF!</definedName>
    <definedName name="AXPGHRFIPNELYYLESCRBOBHEMISWRGEEDGYCWJJRMNJWKZYPKUPKRXDWWKOVJSILRLKHQPAMPNTKVVAMCRZPSCGBROPOXUXNATBDEAMBQIGALGBINFFZNYELCLEGTNMJSQBNQOUWDOPTYWKSCMVTNDIPSKHKAGGEGBOVSJKVJLSXIPIBPAAOENGIVIZJHSDQMKQYFQKPGVWMWZDYNSSRUFJMCIIQIEQYULMXLNUSKQDDRVBPZPBKXEBKCNFKNLR" hidden="1">#N/A</definedName>
    <definedName name="ＡＸＰＧＨＲＦＩＰＵＥＬＦＹＬＸＷＫＢＪＣＤＱＷＴＣＡＭＷＪＦＤＪＴＤＸＣＯＬＡＢＲＢＥＩＥＩＪＩＫＷＺＤＳＺＹＧＩＪＦＳＺＷＯＲＢＱＳＺＸＰＶＩＩＷＡＧＵＥＵＧＮＡＧＤＭＥＦＬＮＭＲＡＨＬＭＲＣＡＰＰＧＪＳＸＳＱＱＱＳＬＯＳＡＮＮＢＤＹＬＺＰＯＦＺＪＥＳＸＰＯＩＵＹＦＴＣＳＺＦＺＹＶＥＣＯＧＬＯＭＳＡＢＭＭＲＤＴＢＳＶＥＩＤＴＲＲＥＷＴＷＸＱＹＡＢＸＫＺＲＰＪＴＰＫＲＳＳＬＦＳＤＫＲＨＱＪＬＹＳＲＯＸＷＨＳＥＸＤＦＭＸＹＣＨＦＴＢＬＶＥＢＷＭＰＯＲＪＧＪＺＦＦＮＰＱＭＫＨＺＱＲＢＰＳＺＥＯＶＰＩＶＨＧＵ" hidden="1">#REF!</definedName>
    <definedName name="b" hidden="1">#REF!</definedName>
    <definedName name="ＢＡＲＬＶＱＭＴＹＰＰＪＪＷＢＨＶＦＵＧＨＢＡＷＧＥＱＨＮＱＯＵＯＺＺＥＱＧＶＤＴＷＧＫＦＶＳＴＳＵＮＪＡＯＧＰＱＳＯＡＰＥＷＵＫＦＡＨＭＥＥＸＱＥＰＶＤＴＣＶＸＫＥＤＡＴＥＰＢＥＣＩＫＲＣＤＨＭＫＹＧＱＡＪＧＢＤＤＣＦＸＵＸＭＴＳＡＣＥＡＭＵＱＩＺＡＫＺＧＬＷＤＷＰＤＯＯＣＭＦＨＵＨＮＫＴＳＤＯＡＷＭＵＢＭＧＬＸＵＪＫＡＫＮＲＮＲＲＲＴＦＩＭＢＨＨＰＲＳＯＢＤＶＭＮＸＭＯＶＴＫＲＥＥＳＮＣＬＢＮＷＪＷＣＺＩＺＯＴＷＵＡＪＱＵＶＺＬＪＸＹＰＮＲＬＢＺＸＡＳＷＺＧＧＯＪＫＧＴＨＷＶＭＨＸＴＡＦＷＷＱＱＤＩＯ" hidden="1">#REF!</definedName>
    <definedName name="ＢＡＸＧＥＱＩＮＱＯＵＣＤＯＯＴＦＶＫＳＮＸＢＶＬＪＪＩＬＤＡＤＴＧＺＨＪＫＨＶＬＤＢＶＦＡＷＤＩＺＺＴＭＺＬＲＹＰＹＱＵＯＮＫＴＲＤＯＳＱＶＸＲＳＷＢＣＫＴＤＮＫＦＶＺＺＹＢＴＱＸＥＤＬＮＰＬＸＦＢＴＫＬＶＫＭＴＹＪＰＪＣＸＷＫＢＫＤＦＳＦＬＨＲＰＢＬＹＵＳＢＩＴＮＳＤＢＱＱＨＲＵＹＳＩＮＮＫＷＺＤＳＹＹＧＩＪＦＳＤＶＭＮＹＭＯＶＴＬＡＡＮＳＹＭＷＬＸＧＴＨＬＵＬＸＰＵＸＶＢＪＲＤＩＵＲＧＨＸＡＫＯＩＹＷＷＶＹＱＵＢＰＯＷＲＤＰＥＴＳＪＤＯＪＥＬＱＩＩＢＲＶＢＰＺＰＢＫＺＹＶＥＣＯＦＬＯＭＳＡＢＢＦＲＩ" hidden="1">#REF!</definedName>
    <definedName name="BB" hidden="1">#REF!</definedName>
    <definedName name="BDKVWAFDRZJTCZUKOPOQJMBIINOKXEULMWKNUZJQKDRCBPGWYAEZPUUTVHCSYYXYUGOKCTUFDKIAGTTHLRFPFRVIOLHTLQTRXFNRRWGVWMQZDYOLMLNGBKXXFABXJYULGQLHNTYSSGKQEOEQZFZYVECUADBHPQABGSIXFVYIMGWUUDWSWLZRZBDYLZPHFZNIPUMLFHSZGXFYANHENMXICAFHOZAFPEMVFPMHWBBADVKZGFNPRNZHDVMNXMOVMSM" hidden="1">#REF!</definedName>
    <definedName name="BKAMVBVURAZKCHKIOWXIIN" hidden="1">#REF!</definedName>
    <definedName name="BKIULRU" hidden="1">#N/A</definedName>
    <definedName name="ＢＬＺＢＩＨＹＦＲＳＦＪＱＥＯＤＮＡＮＴＰＺＱＣＴＺＣＡＧＯＷＺＡＳＱＥＦＷＺＩＭＨＸＶＶＵＥＨＬＴＧＧＯＪＫＧＴＨＸＶＭＨＲＭＩＩＡＺＴＴＨＬＲＦＰＦＲＡＧＡＺＷＦＤＰＧＤＢＨＱＱＢＣＧＳＪＸＦＷＺＰＪＺＸＸＷＺＲＯＲＨＵＮＶＸＩＶＪＺＲＰＪＤＹＦＫＣＣＶＯＣＮＴＢＲＡＴＶＩＣＢＹＵＦＱＤＧＥＪＬＳＤＫＰＮＢＪＴＢＹＴＩＮＮＭＰＨＥＩＸＤＤＬＮＯＣＫＧＹＰＲＢＰＲＹＤＯＶＯＨＶＧＧＵＱＪＬＹＬＲＯＸＷＨＳＥＡＹＥＮＵＦＦＲＯＤＥＵＥＨＬＧＶＡＡＺＣＯＲＶＸＸＦＧＩＥＱＹＵＭＤＥＯＤＦＭＫＣＩＶＶＪＱＥＯ" hidden="1">#REF!</definedName>
    <definedName name="BNVRJABMACJKREERWCQAPBKXLYIZLCILJPXFIJOAXMNDBMLCWHCXEJBAUTXDSBRDMSWTCBMEJMKQZZKLPBSGOFIPKAYYXVRVKYQYABXKYOGEYIGNSJJDWJMTKTMOBVTQAYJUHKIOPXHYDAPXGQADTYYXDAETZZUVREBTKMWKMTZJMGTEESIRKMZMSPYXEQNLQZGRLQBZOOFPSWRWWVVZCSYYGIJFRZVPRBPRYXOVIIVZFPFRANAFCMDSXAYEMUY" hidden="1">#N/A</definedName>
    <definedName name="BQXO" hidden="1">#REF!</definedName>
    <definedName name="BRPPOQJMQYMLTOQLYNMDXIDYFKCCVVJNTHRHNTNMJSRCUZMSABLMRDTIQGJTXSRRQTLILAOHPQSOAPHFAKFAHNEEXREPWDTCVWQOLVTEPCFDIKROTYVKSBLVSNDHHHJCYCRXXFUPCKGYPQAPJOZFZSGRQEVEXZMZFWUGRDZXDMTEXCOLADNQUOEJJIILPEKZBCYKSOGXZJXZGFWDPPDHOCMYHUINKTLWOTWVAJQUVZLJKADNRMKLKMFIMUIHPKM" hidden="1">#REF!</definedName>
    <definedName name="BRWWVYJ" hidden="1">#REF!</definedName>
    <definedName name="BUWJWCZIGSDPLJPXFQTFCRSISVZVZAZBNQUHHPRSMUQIZAKZBIGXERRFJPDNUDPDIFOGVADBHPXABGSPEFRAEZPMNMOHKOWJJRZVHWPGAKGBINFEYYMQWKUHQWQPMVTFXCFDJRSVAMCRZPSCGCZAZBUQUJWPXZAWJXKHCMHCJPGLESDJQHQJLYIFONVHKIOQXIJNSQEMWGPMHXBCBBXBQXWEGHBJFXOPAOQXCLFYMXWKBKDFQWTCAMXJFDJRZJN" hidden="1">#REF!</definedName>
    <definedName name="ＢＶＬＱＱＰＳＫＨＫＺＧＦＥＦＢＯＶＳＫＢＣＭＡＤＪＰＺＧＺＴＧＦＴＫＴＭＯＢＯＵＲＡＹＫＶＨＤＢＨＰＸＤＩＴＲＧＧＸＨＫＯＩＹＤＲＵＦＪＭＣＩＩＱＳＴＰＢＪＦＸＯＰＡＯＱＸＶＩＶＶＩＮＴＨＲＨＱＤＱＷＴＣＵＦＸＣＦＤＪＲＺＤＫＷＴＩＪＺＣＭＱＬＡＹＹＸＡＫＯＷＫＪＲＭＯＬＺＯＮＥＺＪＥＶＡＳＲＬＬＺＤＪＸＨＸＪＳＹＳＲＮＸＶＨＦＩＧＭＶＶＧＡＭＣＲＺＰＳＣＧＢＲＯＯＯＱＪＦＪＹＬＢＤＥＡＮＢＲＪＨＢＬＧＣＪＵＵＮＧＵＦＬＴＪＳＬＮＡＵＲＡＺＫＶＩＬＪＯＱＸＩＣＨＥＴＢＫＵＥＢＷＭＦＥＨＺＷＺＰＶＶＴＶＱ" hidden="1">#REF!</definedName>
    <definedName name="BWJQNFWXHVYFDUBONRXLVCLYLROXODYIMHXUUUWPSWERRZHCPDTOISNJQVMMGGTYESCRDMSXUDBNFFDJRSCDIUKZHXAKOIYWWVYZCRFYGHJFKASQKUPLSXOOIBPAGNENGGAZWFDPAMPNTVCFKPMBJSCMJEUYYYATPTIOOJKGTAXPGHRFIPJQJDQBBPGOHJWJPMVQBOKINWDOINYWLMCMPTVAAZCNRUJQQYZBXJYQHJMPWULSFFSXDRBQCLYMROA" hidden="1">#REF!</definedName>
    <definedName name="ＣＢＱＧＰＩＫＸＫＱＮＷＲＣＯＫＩＯＸＥＵＺＬＩＸＹＯＹＢＦＺＰＵＵＴＷＨＬＯＥＫＫＳＴＰＣＪＧＹＯＱＡＯＲＩＺＧＳＴＧＫＲＦＰＥＬＹＬＱＩＺＬＤＩＬＪＰＸＦＪＪＯＡＸＭＮＤＧＱＵＰＡＢＡＣＶＹＣＫＹＸＦＧＣＯＤＳＲＩＣＮＶＣＩＺＺＳＳＷＣＱＡＰＣＫＲＬＪＧＦＲＪＯＲＰＶＤＥＰＰＵＧＷＬＴＪＭＷＡＶＬＢＡＣＶＲＶＫＹＱＹＡＣＸＫＹＯＧＥＵＰＬＳＸＯＭＦＴＥＫＮＷＰＲＥＹＸＵＤＢＮＹＫＮＬＲＳＡＬＬＱＸＭＴＤＮＷＵＯＥＪＪＷＯＬＰＥＫＫＳＵＶＲＤＬＨＺＱＳＣＱＳＸＨＯＩＢＯＺＺＮＥＸＺＭＺＦＣＬＪＶＦＳＯＭ" hidden="1">#REF!</definedName>
    <definedName name="ＣＣＢＥＰＴＷＬＳＳＡＢＤＺＬＴＰＨＬＶＪＬＳＲＩＰＢＢＦＬＺＪＺＬＵＨＵＺＷＦＸＩＡＧＴＹＨＯＳＴＹＪＨＷＷＯＹＣＸＮＫＫＫＭＴＸＦＴＳＡＶＸＳＦＴＪＩＺＴＤＹＵＢＧＩＣＣＱＵＡＯＺＬＵＡＵＴＱＺＹＪＢＧＪＨＮＷＷＨＬＷＮＣＬＯＹＣＸＭＫＶＸＱＭＱＦＳＬＴＶＷＳＦＴＪＢＺＯＫＦＭＲＪＩＣＶＪＵＡＨＦＹＡＮＨＧＤＭＬＷＦＩＧＭＧＲＳＷＢＺＮＶＦＰＨＣＲＷＷＶＹＱＮＱＧＭＭＵＷＸＴＦＩＡＲＳＣＱＴＡＦＰＷＱＪＷＨＨＶＧＺＢＯＢＧＤＮＩＴＦＢＺＦＮＶＧＺＥＱＮＣＤＰＲＶＱＧＫＬＫＭＹＢＦＵＢＡＩＫＭＨＡＷＯＦ" hidden="1">#REF!</definedName>
    <definedName name="CEGBOWSKBGUXEJTAUNAMLZQYRTGUZWGSDPLJPYFQANOQMYGCULMWLNUSKQDDRVSCSENZNSPYQBTZCAFOVZAFAOPGEICSQQPSKDLYYGBCYLZPOEZJEAHMDRREIPDNCOXDXWTCBMMPNTBCNNPGUCTWDYOLMLNGCGVIBJLMIVJZRPJRNUZQQKDQCIPATVICBXHFRBORGIPAAFKHWENXHEZPTUTVOKOVVDFGCQMEVWHVXMXEXQEPODTCVXKXDAJHTEQ" hidden="1">#N/A</definedName>
    <definedName name="CGJY" hidden="1">#REF!</definedName>
    <definedName name="ＣＨＦＴＢＬＶＥＬＢＦＦＦＨＡＷＡＰＫＳＴＶＲＤＬＨＺＱＲＣＱＳＺＥＰＶＰＩＷＨＧＡＩＢＤＱＥＪＧＰＯＺＫＵＳＹＧＮＨＭＹＹＺＰＺＣＧＢＲＶＷＶＸＪＭＵＢＡＩＫＭＨＵＣＹＱＨＩＳＨＪＱＯＦＭＺＺＳＺＮＸＭＹＨＵＨＮＫＴＬＷＯＴＪＰＸＦＩＪＯＡＸＭＮＤＧＱＵＰＥＣＣＢＥＯＳＡＯＮＶＱＳＯＤＴＲＩＤＮＩＭＲＪＩＣＣＱＵＡＯＹＯＡＪＰＪＩＦＯＭＹＰＭＫＱＺＺＫＬＰＢＳＨＯＦＩＲＶＱＧＥＳＵＮＪＮＣＰＩＱＳＴＰＣＱＧＹＶＱＡＦＭＲＪＩＣＶＪＵＡＨＹＨＡＣＰＪＩＦＯＭＫＷＺＸＤＦＭＸＹＣＨＦＭＶＦＰＭＨＷＢＢＡＫＧ" hidden="1">#REF!</definedName>
    <definedName name="ＣＩＯＦＦＺＺＭＱＸＬＶＫＷＦＬＦＥＢＫＸＰＶＸＷＢＫＫＫＰＢＲＧＯＥＨＲＶＱＧＤＥＤＦＹＵＹＮＡＱＳＴＰＢＱＦＸＶＰＡＶＱＸＪＪＣＶＪＵＢＩＹＨＡＣＰＪＩＱＯＺＫＸＡＹＵＢＭＮＬＩＸＦＯＹＩＦＡＱＵＵＴＷＡＤＳＺＹＨＩＫＧＳＡＷＯＦＧＱＦＱＶＦＭＧＺＭＸＸＱＺＳＵＨＵＡＸＴＥＰＢＹＷＢＫＲＣＷＢＹＮＯＥＯＲＶＱＭＮＭＯＡＤＨＷＤＣＫＣＹＫＳＯＧＸＺＪＸＺＧＦＲＥＥＳＷＣＱＡＱＣＬＹＬＱＮＸＯＧＬＯＭＳＢＩＭＮＲＤＢＰＱＨＶＺＵＫＨＨＨＪＣＦＦＴＳＢＶＸＴＦＹＸＯＩＳＮＪＱＶＭＭＧＧＴＹＥＳＣＲＤＭＢＡＸ" hidden="1">#REF!</definedName>
    <definedName name="CJADNRLBZZYBTQTIWPXLHUIYQNISNJQVMMGZMXETCVXKEDAJHTEQTRXZGRRWBYGQAJGBRVWVXQMQRQYABXDZRIJTIKRWHNHAOZYMEXZMZEBLJUFSOMSTEXCOLABRBEIYDDCEQTYEEMOPLXTLCDOCELJBIUUIMSCRDMZMSPYQBTYBKTAEEGESTKNWAVLJJILDGKXXFABXKYONEYIDRWOOHHVZFTDTFOUONKTRDFIGMUVFGLXNCKADNRMBZZYFCFU" hidden="1">#REF!</definedName>
    <definedName name="CKYXDFANBFWQBWRYDVVOOCGMBKAMVBVULHCSPQPRKGKZNFNPRMZXPNHRMIPULLFYLXDMVOQDXVNLXIUXVBCKVLQOCKUENLFCDCEXTXNMUWXTGNKCTUESVTDKDXKYMCLEGTGMJSQCNZVTZHPASEBQRHRUEUYZYAMPTIPOWYAVIXPGHRGIPNFLYYMQWGVHQDQWTCUFXCFDJSGGLXUJKADNRMTTTVORVDQQYTUQDRHICMHNSKJDDRVBPZPBKQKJGPN" hidden="1">#N/A</definedName>
    <definedName name="CLDOGMPNSZCDIURGHXAKOKHHHJCFWJJRMNJVKZYPKUPKRWZTTGLRFPEQZFZYVEDOGLOMSTEFJVMAIZCLPKJJILDADTZHJKGTHAYSCYTAFXWQJXIOVMVOVPNKUSDOBECIJRBSXUJRAKURMCGLNGCGVBBJLMIVCYQHJSVCHRYSLYJJXOWPRERMVUFQCYWCLSDXZWLMCMPSINNMPAEHWDDLMVIQMEVWGVXELSFFSXCMCOXKXDAJAMEJMKQYGJKGDST" hidden="1">#REF!</definedName>
    <definedName name="CMJDTYYXASPSIOOWYZVHPL" hidden="1">#REF!</definedName>
    <definedName name="CMJEUNMPHEIXDDLNOKWEARTDRTAGLFYMXTKSLNANTQZYJVRPVDLVPUGDSTJTWAVLPPZLOSHONVXJVDZRIJUIKRPHOAAAGVEUGPCPVSBSEWTRWFMQRWHFUULOYCUSSRUMQQEDLGIEQFUTKWSNUZRQKKYCIWGWIRXFCLJVMSVTZHISTYKAPXNIMHWUUUWPLPERKSKGSHWOMGRMHOTTMFTEKSIRKMZGDMLWHTWUACCDHMKZGQAJHBKLKMFBFUAAIKL" hidden="1">#REF!</definedName>
    <definedName name="ＣＮＦＫＮＬＲＡＡＹＣＯＦＴＢＲＶＵＯＥＣＣＢＥＷＴＷＬＺＳＡＯＫＸＬＡＳＱＬＶＱＬＳＹＰＰＩＣＰＡＨＯＥＥＨＴＯＭＥＣＯＺＬＯＭＦＭＸＸＣＨＥＴＢＫＵＥＢＷＭＱＲＱＳＴＷＬＳＲＡＢＤＺＬＴＰＨＹＩＷＹＦＫＶＣＶＯＣＮＮＢＲＡＴＶＩＶＪＳＲＣＮＺＶＵＺＩＰＡＵＺＫＩＥＶＦＩＭＧＷＭＬＯＡＤＨＷＣＣＫＭＮＪＶＤＺＲＩＫＵＩＱＯＦＭＺＺＭＲＸＬＶＫＷＦＳＧＬＩＲＪＵＭＲＥＫＳＡＤＥＪＶＳＨＪＭＷＡＶＬＩＪＩＫＤＧＫＳＦＹＴＶＲＤＳＨＧＸＲＢＸＳＺＥＷＶＰＰＤＨＡＪＺＬＵＡＵＴＱＺＸＪＢＧＪＨＮＶＷＨＨＭＡＯＷ" hidden="1">#REF!</definedName>
    <definedName name="CNHMFUVLVYCXMRRQTEILBHHCDZMTQIZVKMTRIPCCQUAOYOAJWJOGYJBGJHNWDHHMYVKLBFORHFFEHZDGPCCKFGCODSRUFAVCHZZSSVCQAPBKQKJGPOZRWZXDMMCHTJYGWZJNIXVVUXEIXKDLNOKXLBTRLCXEKBBUOBMTCLDGSNLIRQBKNLRSAQUZXLTDNWUOEJJIVSVLRRZBCYKSOGXYJKRWHOHAOZZNDMFHUROXWHSFBZENUFZEPNCCTDGXNRR" hidden="1">#N/A</definedName>
    <definedName name="CQBAPFOUHVAXGFQBNJIHPZTYTIJZJMQMQQQSEHLAGGOQRNAPHYZJYAHFXDQQEAOXNZIVIOLULAFIGMVCGHLXVJKPZDXNLLKNFJMVIIQXTGUJIZUEZUBHYYDRVBPZPBKQKIFPNYQKIOWXIINZPEMCFAVLIIIKDZDSJRTVQDRHZXRBWSZEVVTHSYGWFYANHGDMKWHTWLNUFGKPNBJTDMJEUZZYATEUAAIKLHTBXPGHSGIPUFMFXIIWMVOQDQWTCAM" hidden="1">#N/A</definedName>
    <definedName name="ＣＲＺＩＳＣＦＶＺＺＺＢＵＱＵＪＰＰＸＺＡＷＰＬＤＵＶＦＵＷＤＩＳＺＴＭＡＬＫＹＰＹＥＲＥＫＨＱＯＡＬＸＴＲＸＦＮＸＲＷＩＦＵＶＨＪＮＩＹＣＤＣＥＱＴＸＭＴＳＡＣＥＺＭＣＵＬＭＷＫＮＵＳＪＱＢＰＴＺＮＸＮＺＧＴＺＷＦＸＳＸＡＹＥＮＵＹＺＤＰＮＢＣＴＷＦＪＹＷＷＷＹＲＵＹＧＴＴＢＷＸＴＧＵＪＹＳＣＸＴＸＯＯＩＩＷＡＧＵＥＫＴＺＴＳＰＹＸＩＱＴＲＸＧＧＲＳＷＩＺＯＶＵＥＩＤＳＱＱＰＳＫＨＫＡＮＧＯＱＲＮＴＩＡＹＳＤＹＴＡＦＸＸＱＪＸＩＯＷＭＶＯＱＤＯＬＵＴＥＰＢＥＣＩＫＲＣＤＨＭＫＹＧＱＶＳＭＣＨＨＧＪＢＹＢ" hidden="1">#REF!</definedName>
    <definedName name="CUZCAGPPABFRIWGJSWSQQPSKWVQLSXPOIBPAGNENGIAZWFEMYBZFGOZZEJGOYIRVKPPORJGKZFFABXKZRIJTIKRWGSLZKJYOXQSFSYVECKWSQWFMXRVHFTULVXBWCCBEPTWMSSACKXEBTKLVJMTUBNOBFMALXGSGLIRJUMSVTYHOSTVSHIYBLPKAXXXZSVSGFNIRDSHGXRCXSZEWVPPDHNBLYHNHGXWHZEHXFGRRWIYNVLOYCXNKKKMFQFTLTVX" hidden="1">#N/A</definedName>
    <definedName name="CVJUT" hidden="1">#REF!</definedName>
    <definedName name="d" hidden="1">#REF!</definedName>
    <definedName name="DAJITERNLQZGRLQPEFVFIMHWBBITXAPWWEFHDPXXOPZOQXVMTGGUYESCSENAKHQITLFDJRHINZWLMCFPTODBBADVZWJJRMNJWKAHCMHCJPGGZZNRYMVLXGMGFWVGYEHFKTTEFKVGNEHQUPFDNQIFJYLEGHDQEUMJEOJFCTTNGUFLOXQSFZXUECNYLOMSMXXCHETBKUEBWMQQQSLHLYYGIJFRZVNEFQEGNSDKIVGGULTMOBZWFEPAMIGMVCNGLXU" hidden="1">#REF!</definedName>
    <definedName name="ＤＣＦＸＵＸＣＵＣＥＧＢＯＣＳＫＩＣＭＨＤＫＶＶＯＩＶＧＮＵＩＢＤＱＫＵＤＣＮＹＫＮＬＲＴＡＬＭＱＶＴＨＰＺＵＲＭＣＧＧＧＩＢＸＢＱＷＷＥＷＳＥＭＩＡＲＳＣＲＸＣＮＵＮＧＵＦＦＴＪＳＬＮＡＮＴＱＺＸＪＵＧＰＶＤＬＶＰＵＧＤＳＴＪＴＷＡＶＫＰＰＯＲＣＬＡＨＧＯＱＳＮＡＩＫＢＤＮＢＤＫＪＢＮＮＢＦＭＴＩＵＤＱＤＪＧＰＺＲＷＺＸＤＭＴＸＹＣＯＭＡＢＥＯＳＭＣＡＡＺＣＵＹＢＪＸＷＦＺＢＸＭＣＢＳＭＭＨＯＴＬＫＥＥＳＷＣＱＭＹＨＮＨＧＤＭＬＷＯＴＷＵＡＪＪＵＵＺＬＣＳＩＬＶＺＵＷＷＶＹＱＮＱＧＴＭＵＷＸＴＦＵＪＢＺ" hidden="1">#REF!</definedName>
    <definedName name="DCKMOJW" hidden="1">#REF!</definedName>
    <definedName name="ＤＤＷＰＤＯＵＣＳＢＵＷＪＤＣＺＶＧＲＥＨＦＫＭＴＥＦＫＰＭＢＩＲＢＹＴＩＮＮＭＰＨＪＹＦＥＭＯＱＬＹＧＣＵＬＬＺＢＩＯＹＦＹＳＦＱＱＥＶＬＮＡＮＴＰＭＸＩＵＱＯＵＤＫＶＰＴＦＤＲＳＪＴＶＺＭＱＱＱＳＥＨＬＡＧＧＯＱＲＮＡＨＤＢＣＮＢＤＸＯＶＩＩＶＡＧＵＥＴＦＯＢＰＧＰＧＳＫＰＳＱＷＥＭＱＱＶＨＥＴＵＫＮＸＢＯＬＭＬＮＧＪＮＶＪＦＡＢＸＪＹＮＭＤＹＩＤＹＺＱＱＫＫＹＣＩＷＧＷＩＲＸＲＰＭＷＵＭＲＵＳＹＨＨＳＴＸＪＱＹＯＲＢＦＡＰＣＢＥＷＴＷＬＺＲＡＢＤＺＬＡＰＨＯＹＴＰＶＢＳＳＬＨＳＹＦＷＦＹＡＮＨＥＮＭ" hidden="1">#REF!</definedName>
    <definedName name="ddyhgedytu" hidden="1">#REF!</definedName>
    <definedName name="dfg" hidden="1">#REF!</definedName>
    <definedName name="ＤＦＹＵＹＮＡＴＢＫＧＳＨＷＯＭＧＱＭＨＥＷＷＰＩＷＨＮＶＳＬＮＡＵＴＱＺＹＪＵＧＪＨＮＰＷＨＹＤＡＰＸＧＱＡＸＲＨＭＭＺＳＯＳＨＮＮＶＸＹＵＨＯＫＤＴＱＦＨＯＴＪＣＶＪＵＴＩＹＨＡＣＰＣＩＦＹＪＵＧＣＡＧＰＷＨＢＦＲＰＤＥＶＦＨＬＧＭＭＬＯＺＤＧＷＣＣＫＭＮＪＶＤＺＲＩＪＵＩＤＢＴＺＭＭＡＥＫＹＩＹＫＴＧＴＺＷＦＷＹＤＧＥＥＬＰＱＶＧＥＳＴＫＮＷＢＶＬＪＪＩＬＤＨＥＲＲＺＵＶＲＤＴＳＪＤＮＩＥＬＧＦＺＺＮＲＸＬＶＬＸＧＭＧＦＣＬＪＶＭＳＥＫＴＴＥＶＧＸＭＴＫＮＷＨＷＵＵＴＮＫＮＤＱＪＥＦＢＯＣＳＫＨＣＭ" hidden="1">#REF!</definedName>
    <definedName name="DLNOKXEASJLVJLSRIP" hidden="1">#REF!</definedName>
    <definedName name="DLNPHVLDBVFAWDLKEXLWCLUNPCWVSBALWILJPRYJZECQYISBYTJOONTQTJPIKLHUBYQHISGJQVFMGZMYXLWPRERXTDBNXKQVELWQVGETUKIMHXBBBDPSWDCKMOKWEASJKUWDBTAMMAWKUJVEREKHQITLQTRXYCDITRGGXAKOIYWWVCFJREEMHQCRGFWQAWRYDUZZNRXLVLXGMGFCLJVNHFLTUEFKWMBJZCMQLAYYLEAETGZHJKGTIAYSCYTAFWW" hidden="1">#N/A</definedName>
    <definedName name="ｄｓ" hidden="1">#REF!</definedName>
    <definedName name="DSAJTDA" hidden="1">#REF!</definedName>
    <definedName name="dtryj" hidden="1">#REF!</definedName>
    <definedName name="dtuy" hidden="1">#REF!</definedName>
    <definedName name="ＤＴＷＧＫＦＶＳＳＳＵＯＳＡＯＮＶＱＳＥＴＩＨＬＶＱＬＳＹＰＰＩＩＷＡＨＶＦＹＨＮＨＦＣＭＨＺＥＨＦＭＭＸＹＣＯＦＴＢＲＶＥＩＸＶＶＵＸＥＩＸＫＤＬＮＯＫＸＬＡＳＱＬＰＫＲＷＯＯＨＡＯＺＧＮＲＫＭＺＴＲＯＸＷＨＳＦＹＥＦＮＸＹＤＩＦＵＣＬＶＦＣＸＭＲＲＱＴＬＩＳＺＹＧＩＫＦＳＺＷＯＦＧＱＥＨＯＴＶＰＩＷＨＧＵＬＵＮＰＣＰＫＴＲＤＯＡＷＵＡＵＦＺＥＰＮＣＣＴＤＩＤＳＸＸＷＺＬＯＳＨＮＮＶＸＹＵＧＤＶＭＮＸＬＯＵＴＫＲＥＥＲＷＣＱＡＧＰＣＰＶＳＢＴＥＷＱＯＵＣＪＭＲＤＡＰＱＧＪＴＸＴＲＲＱＴＬＯＳＡＯＮＶＱＳ" hidden="1">#REF!</definedName>
    <definedName name="dty" hidden="1">#REF!</definedName>
    <definedName name="dtyd" hidden="1">#REF!</definedName>
    <definedName name="ＤＷＫＶＣＪＺＩＢＤＱＫＪＧＰＮＺＫＷＳＹＺＨＲＳＸＣＺＯＷＦＰＺＷＲＧＬＬＫＢＸＢＱＸＷＥＧＩＤＱＸＵＭＤＥＯＣＦＭＲＢＩＤＱＢＢＰＦＯＨＪＷＪＰＭＶＵＦＱＣＹＷＣＬＳＳＸＪＧＶＷＭＷＥＺＰＴＵＴＶＨＷＬＲＲＺＢＣＹＬＳＯＧＸＺＪＸＺＧＦＷＤＭＺＥＫＹＩＸＪＵＨＮＫＴＫＷＯＴＷＵＡＩＱＵＵＺＫＺＺＱＴＤＨＢＲＰＰＯＲＪＮＱＹＭＩＤＥＡＱＦＥＶＰＡＶＱＸＣＵＵＮＮＢＦＬＺＪＺＬＵＪＨＥＮＭＸＰＶＸＷＢＫＫＶＷＢＭＤＳＺＱＴＩＤＴＱＲＱＳＬＨＬＡＮＧＯＱＲＮＡＯＥＷＵＯＩＤＫＰＨＨＡＴＨＳＹＧＷＦＹＡＷＵＲ" hidden="1">#REF!</definedName>
    <definedName name="e" hidden="1">#REF!</definedName>
    <definedName name="ＥＡＴＪＬＶＪＭＳＲＩＰＣＣＩＯＣＭＣＬＹＭＲＯＸＰＡＳＸＡＹＯＷＡＡＦＲＯＤＥＵＸＡＵＫＩＩＨＫＣＧＪＳＴＢＷＹＴＧＵＫＪＡＵＥＺＱＶＮＮＩＷＡＧＵＥＵＧＰＶＰＺＩＨＳＫＰＳＱＷＦＦＱＲＶＨＹＭＡＤＭＱＬＢＺＺＹＢＥＩＸＫＤＬＮＭＹＮＣＵＳＭＸＳＮＵＺＲＲＫＤＲＣＩＱＥＷＺＬＧＥＢＸＪＵＧＪＨＮＰＷＨＨＭＲＯＤＬＵＥＯＬＧＷＡＯＲＪＧＪＺＦＦＮＰＱＭＹＧＣＵＬＹＭＰＷＢＬＳＭＦＳＳＧＷＦＹＡＮＡＧＢＺＫＶＩＥＣＦＮＸＲＷＩＦＵＶＬＶＹＣＸＮＲＳＶＧＫＮＣＪＩＲＳＵＱＣＫＧＹＰＱＡＰＲＬＣＪＷＷＪＯＵＧＷ" hidden="1">#REF!</definedName>
    <definedName name="ed" hidden="1">#REF!</definedName>
    <definedName name="EDUPZUPWCTTMMAELZIYKHBAXGFQINQOUDDOPTYNVLOYCXEEDGYVQHUFMTKFHUONKTBMZCAFHOZAFKHXHRAYSIYYATPTIOOWYYKSOGXYJXZGLWDJXIHVMVOQDQVSCALWJFDJRZGLWUJKAKNRLRRQTFIMBBJLMIVCYQHJTHJQJQCCQUAPYOAJWJPMVMYQVYWFMQRVHFGWZJNHXVVUXPTWFSSAZVHWLKBVGBWDIAZTTFLZJZLUAUTBALDJMKPYYJKP" hidden="1">#N/A</definedName>
    <definedName name="EFBOCSQHCMHDJPGGZANRYFVHQWQPMVTLQTFOOZAFQHWDUXGLFVTTSCYCRFXFHJENDVTNIDKPGGATHSYFWFYANHFCLKVBECIJRBCHMJYGPZVPFKKJMEBETAZHJLHTFXOPZOQXCNTNGUFESJSLNAHENMXIUQOUDKVPTFDARBDHCSWXWYKNRGNJLMIUCYQHJTHJQPGNZZNRYMTFOBPURASDVADBHQXBVHETUKNXBWMJJJLEHLTKSNOKWLAZQKVQLSX" hidden="1">#N/A</definedName>
    <definedName name="EGNL" hidden="1">#REF!</definedName>
    <definedName name="ELBKDF" hidden="1">#REF!</definedName>
    <definedName name="EPPUZWLTCMWTOEXWZRORHNNVXYUGOKCTUFTVPAHATHSSGWFYANAGDMKWHTPIQYICHTQFGWGJNIXCCBEPYNTTBDEIQMEVXHVXLCJWWJNUISHTCPXUDUGYDGSAIMGRPEEVYIMGWUBEWADMZZHCDZLAPOFZKFAHMSMMZEKYZLUAUTQZXJAGJHNVWGHMYODWAJNIYVWVXQUJWPXPLXMBTRLWRBGYYRKYJQXLEGTNLISQBMZCAFHOZASPEMVFPMHPQPR" hidden="1">#REF!</definedName>
    <definedName name="f" hidden="1">#REF!</definedName>
    <definedName name="FCFVBBJLMIUCYQHIT" hidden="1">#N/A</definedName>
    <definedName name="FCLKVGSVTZBITUYDBPX" hidden="1">#N/A</definedName>
    <definedName name="FCLKVNTWOXXIJOZQFNDGQUOECCBEWTWHAIKLHTIXPWHACPJIFOMXJMKQSZKLPUSGOYIROJZEENGCGVCBABXKRNFWQEHOTZSLZKKYOXBOBGDMLWHUQOTCJUOTECRSGJNIYCDCEQTXMSSKLHUBYQHISGJDUBNOBFMAKZLUHIFOGRJORPVELPQUGEIYBLPKFFFHADHPCCKFGCPDSRIDXSZEWVXLPVJTJVEKEDAJHTLQTRCDOOTFVKSILVZUPQPRKGK" hidden="1">#N/A</definedName>
    <definedName name="FDPHZXDLMWXCPEMCFPTOEBCBDWSWLYRGHDPETLJDOJELAATNALSZPCERLKHQPALXKQRZJKPURZITCZUKOPOQJFJYFEMOPLRNFWXHJQVGNGZFFTJSLNANTQZXJUGCAGOWFKVTHIZJLQKAFFELOSHNNVXYUGOKCTVFHOMDKXXKPVJTIUDQURASDVBECIQXBCHTQFGWZYTJGGGIBEIQDDLGHDQFEVPZVQXCUTNNBFLZJWFLFEBKIUMFDJSSDEIULZH" hidden="1">#REF!</definedName>
    <definedName name="FEGZVZOCUCEG" hidden="1">#REF!</definedName>
    <definedName name="FENHJFR" hidden="1">#N/A</definedName>
    <definedName name="fff" hidden="1">#REF!</definedName>
    <definedName name="ｆｇ" hidden="1">#REF!</definedName>
    <definedName name="FGRRWIYNVLOYIYVWVXQMQFTLTVXSFTJBZTKFMRJJCVJUAIYHACPJIFOJLOGDGVCCKLNJVDZTVFTVCISZSMZKKYOXQSFSYPOZKWTRWFMXRWHFUULVYCWMCCEQTXMSLNPKXFBTKLVKMTRIPCCQUAOZLUHUAXGYJBGTZHOSTYKHWXNQAEYOMMLOGKHVUCXZUHVLKBVFAWDLKEESWCQAQCLRLKHQOARXAPXYJJOAQFNDGQUPFCNPIEIXLDZAWIXMECW" hidden="1">#N/A</definedName>
    <definedName name="FGWZJNIYVWJBFIPPXSTPCQFEVQAVQOUFXDGEKSTDUGXLTJNWAVLIJIKDZDSFYTVRDSHZXRBXSZEWVPIWHNUGZBOIGDMLWHIGMNVFGBZNVEPYVQGKLKMFBFUBAIKTFNJBSTESUBGRYRKYJIXHACPCIFONYJVRPVELWQUGEEVFIMHMMLOASHONVXZUHPLDGRFHOMEKXXLHVFUGPCPVNFQINZFOVZAEQOCDUXGKFVTTSZCGOBUPRMZNDCTNXZGLCHH" hidden="1">#REF!</definedName>
    <definedName name="FHAWFLLTVWSFMMDFPDFMSCJCWJUUIMFHUHNKTRDOAGLUBMGLWUJJAKNRLBGGFITSHONVKGSAWOFGQFHOMEKXXLPVJTAJWJOLUMXPVYWCKRVWYVKLBEOSNDASUNQUCPIDFANBRHBMHCJOGGZYDJXHWIRXRQNWVGYDGEKTTXBNESAQUDHCBBADVSPDWEFHDPETLJDNJELQIMFTEKSIRKMZKGQOAKLJPROOTYVKSBLVSNDHIHJCYDJJRTUQDKQHITH" hidden="1">#REF!</definedName>
    <definedName name="fill" hidden="1">#REF!</definedName>
    <definedName name="FKBBVOBNTARZSUHBAXQCMZCAGHPZAVSHPYISPKAEFEKHKZGGOPRNZHDXZJXZGMWDWQDOOENGIVIOLUSEMIGMVCNHLXVJKWZDYNSSRUFYNTTBDEANCULMWLNUVBOOCGMAKAMVIVJSKVNSVTZIPTUYKIWXNMQLAYYXASWZIVVDYZVHXWNHRMIPULLFEIPDMCOXDHENMXPVXWBKKVWBMDSZEOSNDAAACVRVKXQYABXKYRPJTOCHZZSLZCJZIBDQKRA" hidden="1">#N/A</definedName>
    <definedName name="FKVBVOCNMARATVFKHQPALXTSXGNYSURGHXHKOJOPOQRUJQQYZBXJRNFWXIWYFDVBVJNTHRHTCPCIZRCUZCAGPWAAFRODEJTXRHQQSLOSANNBCYLZZQKUQDIAATTHDRBRDMSMKHQPASYBQYZJKPBRGOTDHBRPPORJGJZMFNPQMYOGDYIDZGLCCWPCNUBSATVONKTRDOADBHIQABGLIXFOYILBFGFHAWAPWVDFGCIEWNOYNPWBMSMFTEDRIRXKXDA" hidden="1">#REF!</definedName>
    <definedName name="FMRIICVJUAHYHACPJHEOMX" hidden="1">#N/A</definedName>
    <definedName name="FOEQZMZFCLCOGLOMSAPQUGEIZCLPKAYYHADHPCCKFGCPDTSJDNMTYPPJJWBHVFUGRLKHQOARXAFNOZZEQRYPSBGAQOONQIFIXLEMNPLXCUSNXSNUZRRKDRCJQGPZMGEBLJUFSVTZAISTYDAPVFPMHXBCBDWETZZHJKGSAWOFGNQXCMTNGTEEENGIVIOLUSEOBXVBJRWBNKZAQADHCSWWWYIMBIHPRTOBGYPQAPRYWOUHHVZFTDTFOBIFOGRJPSQ" hidden="1">#REF!</definedName>
    <definedName name="FPWQITSGXGMZMSPYXITFBZFHXWYKNRGNMUWYTGVNEFQEGNOVIIVAGUETFOBPCLDOGMPNSBIMNSDBQRHFJEURRRTMPTBOOWRSOBQPGAKGBINEEYYBIWFVHQWQPMVTFXCFDJRSDTFWKSJMVZUKIIHKCZDQJRTUQDRKICMIVBSSLFSVCTCVXKECUSEPPNTVCNNIGVCMWFDXNSSRUMJMBIHQRANUQJZBLZBIOYFYSFQQEPIKXKPMVUFQDZXCLSDXCNL" hidden="1">#N/A</definedName>
    <definedName name="ＦＲＺＶＮＥＦＰＥＧＮＬＤＪＹＬＱＷＫＵＪＶＥＴＺＷＦＷＯＵＸＶＡＧＪＫＰＢＹＮＯＥＨＲＶＱＦＤＤＣＺＣＧＯＣＢＪＥＧＣＯＤＦＷＲＢＷＳＹＥＶＶＯＰＣＧＮＺＰＢＫＱＫＪＧＣＮＦＫＮＴＢＣＮＮＳＥＵＪＲＨＫＵＹＴＪＶＵＸＰＭＰＥＺＨＪＫＧＴＨＸＰＮＨＲＭＩＰＵＡＴＭＡＬＲＺＰＹＲＴＧＡＺＷＦＤＰＡＲＰＶＸＥＰＱＵＺＸＬＴＣＮＷＴＯＸＸＷＺＲＯＳＨＮＮＶＸＹＵＤＺＲＩＪＴＩＫＲＷＧＮＨＡＯＺＹＭＤＭＦＨＵＢＹＨＧＲＣＯＫＩＯＸＥＰＪＮＹＮＯＥＦＫＥＵＺＺＹＢＭＱＴＩＰＯＷＵＰＣＪＧＹＰＱＡＯＨＦＸＤＱＱＥＩＯ" hidden="1">#REF!</definedName>
    <definedName name="ftry" hidden="1">#REF!</definedName>
    <definedName name="g" hidden="1">#REF!</definedName>
    <definedName name="GDDDFYBFNATOQMYNMDXIDYFKCCVVJNTCSENTNMJSRCUNLRAALMQCTIPGJSWRHFQSLHLANGOQRNAOHFZJEAHMDDXQEPVCTGIVPOLUPANQOUVDNOTYVDMXGDYOSTSUNJNUUCDMYGCULNXLNUZKRKDRCCQGPVIVBYHGRCWUAIPAUZLIXYOYBFZPUUTWWAPVVDFOAIEWNOYNPWUMSREJPYOAJWJPMVMYQVYNWDHYKHWXNQAEYOMMLOGKHUUCXYUHVLK" hidden="1">#REF!</definedName>
    <definedName name="ＧＤＭＬＷＯＴＷＵＫＬＶＷＢＮＤＳＡＱＴＤＲＨＥＥＥＧＺＶＺＯＢＵＣＥＦＢＯＣＲＪＨＡＷＲＹＤＶＵＯＪＵＢＩＺＨＡＣＰＪＩＦＯＮＹＪＡＹＥＦＮＹＹＤＩＦＵＣＬＴＲＬＢＧＧＦＩＡＸＡＰＷＷＥＦＨＤＰＸＡＲＳＣＱＴＡＦＰＷＱＪＷＩＨＶＭＵＮＰＣＫＨＱＯＡＬＸＴＲＸＦＮＴＹＪＨＷＸＮＸＡＥＹＯＴＴＳＶＧＫＮＣＪＪＲＩＥＲＹＶＮＥＦＰＤＧＮＬＣＪＬＺＤＪＸＨＸＪＳＦＭＪＳＫＶＮＳＶＴＺＩＰＴＵＹＫＨＷＸＮＲＡＥＱＯＯＮＱＩＭＰＹＬＬＴＯＰＬＢＱＰＧＺＵＱＷＣＴＴＭＮＡＥＬＺＪＹＫＯＩＨＥＮＹＱＶＹＷＣＬＬＷＸＢＮ" hidden="1">#REF!</definedName>
    <definedName name="GEEDGYCFO" hidden="1">#REF!</definedName>
    <definedName name="GFCLJVMSVT" hidden="1">#N/A</definedName>
    <definedName name="GFWQAVRYDUUOOBGMAKZLU" hidden="1">#REF!</definedName>
    <definedName name="GGFIIMBHHPRSOBIFXOPZNQXCMTNFQPDUDWYLYDONYJVRPVDOINYWLMCMEZPTUTVHKODKJRZVHPLDUVGUWDBTAMMAELZQCLYMROXPASXAYEGJKPBYNOECGBROPOQJMQYLLTOPLYMCBSHCYFKBBVVIXMVLXGMGFCLJVNSVTZHITTYTHPGJSWRHFFEHZWZOCUCENZODVTNYTOFXWQJXIOVMGIVPOLUTEPBETVCNOTYVDMWGDYOSSFYUYYYGHJFRNFW" hidden="1">#REF!</definedName>
    <definedName name="gh" hidden="1">#REF!</definedName>
    <definedName name="GHDQEUTKEONUZQQYMQXLVKWFLFEBKJUMRUSYHHBFRIWEUYHLGWTUTVZDSGYGIKFSGWOMGQLHUMLFYMXDKBKDFSMLHRPBLYUACJUVZECQYAJHBRWWVYQNQFMLUVXTFNJBBLZCIOYFYSFQQEVDWYLYEZYJURPVDLWPUGABRBEIDMMLOZDGWCCNPKXFBTGRFHONELXXLPWKTJVERSPYQBTYBZFOVHMYVKLBEOSNDPPRKNRZMMUPQMZNCBSNXSJOFFZ" hidden="1">#REF!</definedName>
    <definedName name="ＧＨＲＳＸＪＺＯＷＳＣＧＢＲＯＰＯＱＪＦＪＹＬＢＤＥＡＭＢＱＩＧＡＬＧＢＩＮＦＥＹＲＦＱＷＤＲＫＭＺＵＳＰＹＸＶＨＫＩＯＱＸＩＩＮＳＰＢＫＵＥＢＶＬＱＱＰＺＶＺＯＶＵＣＥＧＢＯＶＳＫＢＣＭＲＹＤＯＶＯＨＶＧＧＵＫＴＭＤＱＶＳＣＡＬＷＪＦＤＪＲＹＪＤＩＵＲＧＭＷＺＤＹＯＳＳＪＵＹＢＱＸＷＥＧＩＥＱＹＵＭＤＥＯＤＦＺＱＸＫＫＸＣＩＷＧＶＳＦＳＹＶＥＶＨＺＥＵＺＩＰＴＵＺＫＩＷＸＯＲＡＦＺＰＮＮＭＰＺＤＬＹＹＧＢＣＹＯＤＣＴＮＹＴＯＣＴＴＮＮＡＦＯＸＮＺＩＯＩＨＥＮＭＸＰＵＸＶＢＪＫＶＶＢＳＧＯＥＩＲＶＱＧＤＥ" hidden="1">#REF!</definedName>
    <definedName name="GIVIWFEPAMIGMVYSXJGVWMWZDXNSSRUFJMCIIDFBNVRJABLACJKRDDRVCQZPBKXKQNZKCILJOXEIJOIXYORBFAQNNNPILPXKKSNOIWMLCWGBXELLFFTXDRBRDMSMKHRPASMKQZZKKPBSGQTCHBRPPORJGJYMFNOQMYNFDYIDYFLCHAOZFNDMFHUONKTRDOADBUBMNIFUCLVFCXCDCEXTXMSSACDZMBTKLVXEJUAUNBXLCKDFSFLIRMXKGEKSAKE" hidden="1">#REF!</definedName>
    <definedName name="gjfj" hidden="1">#REF!</definedName>
    <definedName name="GJHN" hidden="1">#N/A</definedName>
    <definedName name="GJTXRHFFEHZDGPCCKFGCOCBSMWSNUZQQKJNUIRHTCICBYHGRJCAGPPABFRIXEVYHLHFFEHZWZPCVDFGCODSKICNOVBSSLFPVCTCVXKECZIHSBECIJRCCHMJYGPZJGCHHGJBNCJIQSTPCJGYPQAORYDNUSGRQEVEXZMZFBLJVFSOMSAEYCOMABSCEIDTXYXZLOSZZHIKGSAWOFGRFHOMEIIWAHVEUGPCPVMEPHMPNTCJNOSECQRILUYUSSRUMQTC" hidden="1">#REF!</definedName>
    <definedName name="ＧＭＵＢＭＧＬＸＵＶＬＶＹＣＸＮＲＣＥＱＴＸＲＲＺＢＣＷＥＡＳＪＫＶＪＬＳＴＡＭＮＡＥＬＺＪＹＫＴＧＴＺＷＦＸＬＲＵＳＸＧＮＲＳＸＩＧＶＫＮＸＢＷＬＪＪＪＬＥＨＬＴＧＧＯＪＫＧＳＩＨＹＳＣＸＴＡＦＷＢＢＰＴＺＮＸＮＺＩＯＳＰＹＸＩＥＧＦＫＴＴＥＦＫＸＭＵＫＪＮＩＸＶＶＵＸＰＭＱＤＷＥＧＨＤＱＥＵＭＫＥＯＪＦＭＲＩＩＣＶＩＹＦＷＦＹＡＮＨＦＣＭＫＶＧＴＷＵＡＢＪＴＫＰＭＢＪＳＣＭＰＦＫＫＪＰＭＰＦＬＬＴＵＱＤＫＨＺＱＲＢＰＳＰＡＧＡＴＨＳＲＦＷＦＹＹＬＲＯＸＶＨＱＭＫＱＹＧＲＫＰＢＹＮＯＥＯＴＯＥＩＪＩＫＷ" hidden="1">#REF!</definedName>
    <definedName name="ＧＱＴＸＲＨＭＭＬＯＺＤＧＶＣＣＸＹＵＧＯＫＣＴＶＦＴＶＣＢＳＺＬＬＰＷＫＴＪＶＥＲＥＫＨＱＩＴＬＱＴＲＲＹＣＤＳＰＥＦＶＹＩＭＨＦＧＦＨＩＬＵＨＨＰＫＬＨＴＩＸＷＮＫＦＡＨＭＥＥＸＸＬＰＷＫＴＪＶＥＫＥＹＨＧＲＪＷＵＡＩＪＴＵＺＬＢＱＧＪＴＸＳＩＲＲＴＭＩＭＢＺＨＩＫＧＳＨＷＯＭＪＥＺＧＬＨＢＵＨＴＺＧＸＦＹＡＮＨＧＤＷＩＳＦＩＧＭＮＶＦＧＬＱＨＰＹＩＳＰＫＡＥＥＥＧＺＤＳＺＹＧＩＫＧＳＨＺＱＲＣＱＳＺＥＰＷＰＯＺＺＮＥＭＦＨＺＥＢＬＪＵＦＳＯＥＭＴＥＹＤＰＭＢＣＳＱＵＰＦＪＪＪＬＬＰＥＬＫＳＵＷＲＥＭ" hidden="1">#REF!</definedName>
    <definedName name="GWUUTWTWFSSAVWSLAZQLVQLSAAUUHMSGQDIRVQGDEDFYUYNANOQMYNFDYIDYFKCCVOCNUBRATVICKTRDOADBHIQABGNBJTDMJEUZZYATLBHHPRSOAIEWNOZBINXEYREPOFOGHUAXGEQBNJHNVDNHMYVWNXZDYOTTSUGJNCJCEFBNVRJNXLOUTKREERWCQPBKXKFOGRJPSHPXBRDBPQHKTXSIGGFIASBOOWRSOAPEDAKFAHNEEXXLPVFUHPWQOLU" hidden="1">#N/A</definedName>
    <definedName name="GWYI" hidden="1">#REF!</definedName>
    <definedName name="GYDGEKT" hidden="1">#N/A</definedName>
    <definedName name="h" hidden="1">#REF!</definedName>
    <definedName name="HBGSPEFVFIMHXBBBDPSW" hidden="1">#N/A</definedName>
    <definedName name="HBRPPORJNQYMLUOQM" hidden="1">#N/A</definedName>
    <definedName name="HENMAMIHMVCNHMXVJMWZDYNSSRUFJNCIIQSTPBKCTUFTOMEKXXLPVJTJWIWBYHZKCILJOXEIJOIXYORBFAQNONPILPXPXSTPCRQHBLGAGXXQQEIPDNAJPJHEOMXPVYWCKLBGRIXEVYHMHFFEHZWAPCVDFGCOLDBVFAOTLKEXLWCJAJCERLJGQFPCFDJKSCDINKSBLVSNDZYBTQTJPPXLHUBULNXLNUAKRKERCCQBUWJWBYIGRCPLJPXEPJOAXMV" hidden="1">#REF!</definedName>
    <definedName name="HGJUNCIIQSTNVRJACMACJIZGSSGKRFPEQXLQNWOZRXZYDMJJOAXMNDGQUPFCCCEXAEMKSNPKXLBARLVQMTYPPUIMSGQGSBHBAXGEQINQFNOZZEQGVDTWGKFVSTSUNYNBTCDFBNCRJHBLHCJOFFZSCJQHPIKXBYHGRCPRQVXEPGLJXFPZIFAQVVUWPLPWWEGHDPXTLCDOCELMTMGTEESJRKMZMSPYXITFBRZHRLQCZOQADHDHIHJVYCRYXFHJERY" hidden="1">#N/A</definedName>
    <definedName name="hh" hidden="1">#REF!</definedName>
    <definedName name="ＨＪＷＱＰＭＶＵＦＱＣＦＹＺＨＲＳＤＢＰＸＨＲＡＹＳＩＮＮＭＷＳＷＬＲＲＺＢＣＹＬＳＰＨＹＺＪＸＶＡＬＲＬＥＳＤＦＷＥＸＺＭＡＦＣＬＫＶＧＳＯＵＣＫＶＯＴＦＣＲＳＩＳＶＺＵＫＯＯＯＱＣＦＮＵＴＢＤＦＡＮＵＲＪＶＦＴＷＤＢＳＺＭＭＺＴＨＲＨＴＣＰＣＨＰＨＳＫＰＳＱＷＦＭＱＲＶＨＩＪＺＣＭＱＬＮＮＭＰＨＬＯＷＫＪＲＭＯＫＷＬＡＺＱＫＪＦＭＲＩＩＣＣＰＵＡＯＹＯＡＪＦＥＢＫＩＵＭＲＵＳＹＧＨＲＳＸＪＩＱＧＪＴＸＳＨＦＦＥＨＺＷＡＰＣＶＤＶＲＥＳＨＡＸＳＣＸＳＴＬＫＥＸＬＷＣＪＡＪＣＥＲＬＩＲＱＢＭＹＢＺＦＨＩＪ" hidden="1">#REF!</definedName>
    <definedName name="HLGWABACO" hidden="1">#REF!</definedName>
    <definedName name="HLRGPFRAGAZWFDPHMPNTBCRVHYMULOXBWMKKJMEBETHTVWSETTQLVQMJAAUNBMSZQZSUHBZWFEPANQYAHSTXCAOWGQZXTXXXZSOSHNNVXYUHOKLMXLNUZKRKDRCCQGPIKXBYHGRCPNTBJUNSEBQRHRKEUZZYBMQAHGOQSNAIEWNOYNPWULSREJPDNCOXKYDAJBMORPVELPQUGESTKIMGWUUTWOSVERRZUVVKZYPJUVCIZXXLPVJTJVEKEDAJHTL" hidden="1">#REF!</definedName>
    <definedName name="ＨＭＥＥＸＱＥＰＳＪＲＫＭＺＴＥＮＬＸＩＵＸＶＢＣＫＵＶＡＦＣＲＺＩＤＢＶＬＱＱＰＳＫＨＫＺＧＦＯＰＢＯＶＳＫＢＣＭＡＤＫＶＢＶＯＣＮＭＡＲＡＴＶＩＩＦＯＮＹＪＶＳＱＭＵＦＹＤＰＭＢＣＳＣＦＪＥＵＧＦＩＴＸＡＱＷＷＥＧＨＤＰＸＴＲＳＣＱＴＡＹＰＷＪＪＷＹＭＷＭＹＨＵＨＭＪＴＱＩＯＱＰＵＤＫＯＰＵＦＤＲＥＨＲＶＱＧＤＤＤＦＹＢＦＮＡＡＩＤＥＡＱＦＥＶＯＪＦＭＲＩＩＣＣＰＵＡＯＹＮＺＱＫＪＧＰＧＹＥＨＦＬＴＵＥＦＲＨＷＥＵＸＨＬＧＷＴＵＫＣＺＣＳＦＹＧＩＪＦＲＧＶＮＬＦＱＩＰＵＬＬＦＹＭＸＤＫＢＫＤＦＳＭＫＨ" hidden="1">#REF!</definedName>
    <definedName name="HNXEXNYXLCLEGTGMJSQCNJHNWDOIMYWKLCMOSNDIIHDHKAGGOQRNZHDVCMADKHOBBOTZNXMYHUINKZLDILJPNRRWIFUVLPYCXNKZBUXBJWWEZAWJXMLFPKGMSJJCDJQEODPYGFCLKVNSVTZIITUYKBMCFPTOEBCBDWSWLYRZKGTHXPNHRMIPULLFYLXDKYRTGAZWFDPAMPNTUCMAFCRZISCZUKOOOQJFJTTBCEAMUQIZAHJQVGNGZNYYMCLVIVA" hidden="1">#N/A</definedName>
    <definedName name="HOUELEYL" hidden="1">#REF!</definedName>
    <definedName name="HPZTYKHWVFIMHWBBADPSWDDLNOKWEASJKUWDCTANNQBNKZAQUDHCSPQPRKJRFETUQCRGFWQBWRYZZTTGKRFPJSYSQNXVGYEHFLTQQVHXMUKNXBWMJKXPMPESKSUWSETIAYSCYMRIICVIUAHYGZBOIHENMNZCAGHPZAFKHWENXHEZPTTSGCGVCBJLNIVCZRIJTHKRWGSLZKJSBUWJWCZZKVHDBHQXICGSQEFWGIMJNNMPBEIXDDLNOKWEASJLUXE" hidden="1">#N/A</definedName>
    <definedName name="ＨＳＦＨＧＬＮＵＦＧＬＰＮＣＪＴＤＭＫＥＵＨＧＩＢＸＢＱＸＷＥＧＨＤＱＰＨＹＺＫＰＷＢＬＳＭＦＴＥＤＲＩＲＫＭＺＭＲＯＸＷＮＺＶＴＺＩＰＡＵＹＫＩＴＪＴＷＡＶＫＰＰＯＲＣＧＪＺＦＦＮＰＱＭＹＲＪＡＢＬＡＸＷＮＵＧＧＵＨＶＦＵＧＰＣＰＶＳＢＴＥＷＢＥＣＩＲＹＣＷＩＦＵＡＤＮＲＬＢＺＺＹＢＴＸＡＩＷＷＥＹＡＷＬＢＡＲＬＶＱＭＴＹＰＰＪＪＷＩＸＧＷＩＲＸＲＱＮＷＵＭＳＶＴＹＨＨＳＴＹＪＡＰＸＮＱＡＥＹＯＢＡＣＶＲＶＫＸＱＹＡＢＸＫＹＯＧＥＹＩＤＺＺＲＲＫＤＲＣＩＱＧＰＩＫＸＲＯＹＷＨＳＦＩＧＬＮＣＤＩＮＫＺＨＱ" hidden="1">#REF!</definedName>
    <definedName name="HSTXCAOWGQZ" hidden="1">#N/A</definedName>
    <definedName name="HTML_CodePage" hidden="1">932</definedName>
    <definedName name="HTML_Control" localSheetId="5" hidden="1">{"'Sheet1'!$A$1:$E$128"}</definedName>
    <definedName name="HTML_Control" localSheetId="2" hidden="1">{"'Sheet1'!$A$1:$E$128"}</definedName>
    <definedName name="HTML_Control" localSheetId="7" hidden="1">{"'Sheet1'!$A$1:$E$128"}</definedName>
    <definedName name="HTML_Control" localSheetId="6" hidden="1">{"'Sheet1'!$A$1:$E$128"}</definedName>
    <definedName name="HTML_Control" localSheetId="13" hidden="1">{"'Sheet1'!$A$1:$E$128"}</definedName>
    <definedName name="HTML_Control" localSheetId="11" hidden="1">{"'Sheet1'!$A$1:$E$128"}</definedName>
    <definedName name="HTML_Control" localSheetId="3" hidden="1">{"'Sheet1'!$A$1:$E$128"}</definedName>
    <definedName name="HTML_Control" localSheetId="10" hidden="1">{"'Sheet1'!$A$1:$E$128"}</definedName>
    <definedName name="HTML_Control" localSheetId="9" hidden="1">{"'Sheet1'!$A$1:$E$128"}</definedName>
    <definedName name="HTML_Control" localSheetId="12" hidden="1">{"'Sheet1'!$A$1:$E$128"}</definedName>
    <definedName name="HTML_Control" localSheetId="8" hidden="1">{"'Sheet1'!$A$1:$E$128"}</definedName>
    <definedName name="HTML_Control" localSheetId="4" hidden="1">{"'Sheet1'!$A$1:$E$128"}</definedName>
    <definedName name="HTML_Control" hidden="1">{"'Sheet1'!$A$1:$E$128"}</definedName>
    <definedName name="HTML_Description" hidden="1">""</definedName>
    <definedName name="HTML_Email" hidden="1">""</definedName>
    <definedName name="HTML_Header" hidden="1">"Sheet1"</definedName>
    <definedName name="HTML_LastUpdate" hidden="1">"15/05/30"</definedName>
    <definedName name="HTML_LineAfter" hidden="1">FALSE</definedName>
    <definedName name="HTML_LineBefore" hidden="1">FALSE</definedName>
    <definedName name="HTML_Name" hidden="1">"総務部"</definedName>
    <definedName name="HTML_OBDlg2" hidden="1">TRUE</definedName>
    <definedName name="HTML_OBDlg4" hidden="1">TRUE</definedName>
    <definedName name="HTML_OS" hidden="1">0</definedName>
    <definedName name="HTML_PathFile" hidden="1">"C:\WINNT\Profiles\jinji\Personal\MyHTML.htm"</definedName>
    <definedName name="HTML_Title" hidden="1">"jusyo5_1"</definedName>
    <definedName name="HVGMUKTMOB" hidden="1">#REF!</definedName>
    <definedName name="HVMVOQDQVSB" hidden="1">#N/A</definedName>
    <definedName name="HWDCKMNJWDASJKUILSQ" hidden="1">#N/A</definedName>
    <definedName name="HXDDLNOKWEASJKVJLSQIOBBLSGPFRANAFPGSJPKQYGNPTBOOWRSOBPFEUPOKRWNNHHUZFTDTFOUOMJSRCCFDJSSDEIULTJMWAVKCBEWTWMZSACDZLAPHFMIDKPGGATHSYFWFYANHWFEPANPOTVCNOTXVUEOXUPFKKJLEAETAZHJLEMIARTLNUZKRHUFFTKSLNANTQZYJSOMRAHSMRCAPQGQTXRHMMITXAZYGIKGSQIZAKYBIGXERREJPQFRANAG" hidden="1">#N/A</definedName>
    <definedName name="HXJSFSYUEVHYEHFLTB" hidden="1">#REF!</definedName>
    <definedName name="i" hidden="1">#REF!</definedName>
    <definedName name="IARSCQTAYPWJJWBHVXJSFSYVEBTYBZFOVZAEQOCWHHHJCFLYYGBCYCRQHBMHCJAZTTHLRFPFRAGAZWFDPGAYEMNYYDPFUVYIMHWUUTWOLPERKSUVRDSHRMWRMTYQQJCQKSIRKKEDAJITEQTRTALMRWTIPZJTNDIIHJCYCRYXFHJEKGYPRBPRYDOVOHVGGUKTIVIOLUSEPBXVBJRCVAMJYSCFJDTSRUFJMBIIQRTPBJFXOPZOQXPWJJXBHVFVHQD" hidden="1">#N/A</definedName>
    <definedName name="IECIQXI" hidden="1">#REF!</definedName>
    <definedName name="ＩＥＱＦＵＴＫＥＯＫＦＭＲＸＱＲＥＩＰＤＮＣＭＳＭＬＩＲＰＢＳＹＡＧＰＰＡＢＦＲＩＷＥＶＹＨＬＧＷＵＵＴＷＡＤＴＧＺＨＪＫＧＶＬＤＢＶＦＫＲＷＯＯＨＡＯＺＦＮＤＭＦＨＵＯＮＫＴＥＰＣＦＤＩＫＲＣＤＩＮＫＺＨＱＡＫＨＢＫＬＫＭＦＢＦＵＢＸＺＡＷＩＱＡＲＳＣＱＴＡＦＰＷＱＲＣＣＱＨＰＩＴＧＬＩＳＱＢＭＺＶＴＰＸＩＢＧＳＰＥＦＶＦＩＭＨＸＢＢＳＤＨＫＺＧＧＯＰＲＮＰＭＥＶＷＧＵＸＥＣＴＡＮＮＭＴＨＱＧＳＢＯＢＨＥＮＥＱＩＮＫＰＹＦＪＫＰＡＹＮＮＥＦＪＥＵＲＳＲＴＭＰＴＢＯＯＴＵＱＣＲＧＦＷＱＢＷＲＹＤＶＶＯＯＣ" hidden="1">#REF!</definedName>
    <definedName name="iiii" hidden="1">#REF!</definedName>
    <definedName name="ＩＪＦＳＧＷＶＵＦＡＶＣＨＺＺＳＳＧＫＱＥＯＥＱＺＯＭＪＳＲＪＰＳＱＷＥＦＰＱＶＨＸＭＵＫＮＸＸＮＫＬＫＭＱＵＪＷＰＸＺＡＷＭＢＴＲＬＶＲＩＮＥＥＹＲＥＰＷＤＵＣＶＸＫＥＤＡＪＩＴＥＶＴＺＡＩＳＴＹＤＡＰＸＦＯＭＧＷＢＢＡＤＶＳＶＫＲＱＺＡＣＹＧＤＶＭＮＸＬＯＶＡＫＲＬＥＲＣＣＱＨＰＺＭＺＦＣＬＪＩＵＱＯＲＺＪＤＩＵＲＧＨＸＨＫＯＪＹＤＤＴＦＩＭＢＩＨＰＲＴＯＢＩＦＸＯＰＺＮＱＫＢＩＵＵＩＭＴＨＲＧＤＱＤＩＦＰＧＳＪＰＥＫＴＡＥＦＪＶＴＨＩＺＣＬＰＫＡＹＹＸＡＫＯＷＪＪＲＭＮＪＺＯＮＥＹＩＥＺＮＥＥＹＹＬ" hidden="1">#REF!</definedName>
    <definedName name="ILPXKKSNOKXLAZQLVTAFXFFTXDRBRDMSMKHRPASYNTCCNOSEVJRHLUYTJGHKCZCRFXFHJFRGVNLFPLGNSFZSFQXEVDWYLFEBKJUFRUZBITUYDBQXHRAYSINNEWTWLSSABDZLTWNOYNPWBMSMFTEDQZSUHULUTEPCYWCKRCPBYNOEORVQGKKKMYBVCBJLNIVCZRIJDFMKCXXKPVJTIUDQDJGPHZEHFLTBFFKWTIPSBFAQOOXQTXFSSAVWSIYXOIS" hidden="1">#REF!</definedName>
    <definedName name="ＩＯＩＢＰＡＺＮＥＮＧＩＶＩＮＦＤＰＡＭＩＧＭＳＤＸＣＯＬＡＢＲＢＥＩＣＳＸＸＷＺＫＫＡＧＧＯＱＲＮＺＨＤＤＥＯＤＦＭＫＢＩＶＶＪＮＴＨＲＨＴＣＯＴＱＺＲＣＵＡＤＢＧＣＧＨＭＸＮＯＥＩＲＶＱＧＤＥＤＦＹＢＺＭＭＵＰＱＭＹＮＣＢＳＤＹＴＡＦＸＸＱＱＥＩＯＣＭＦＯＵＯＭＪＳＲＣＵＡＤＢＧＰＰＡＥＱＧＶＤＩＲＶＱＧＤＥＤＦＹＪＹＭＦＮＯＱＭＹＯＧＥＹＩＥＺＧＬＤＣＷＰＤＯＵＢＳＢＵＨＢＡＸＧＥＱＢＮＱＯＵＷＤＯＯＪＨＶＤＮＸＧＥＹＯＴＴＳＶＶＺＯＵＵＣＥＦＢＮＶＲＭＮＸＬＯＶＡＫＲＬＥＲＤＣＱＨＨＪＷＪＯＬＶＴ" hidden="1">#REF!</definedName>
    <definedName name="IOVMVNQGFCLJVGSVNPWHINSPEMVFPMGJJJLEAETZZHJKGTAWOFHRFDITZTMALKYPYRTGHENLXIUQOUCKDIURGHXHKOJYDLNZCGVBBJLMIVCYQHJTHJQVCOOCGMBKAMVIVBYGSKPSQWEMQQVHETUKLQKAYYXASWZHVUCXZVHWLJDOJEFWWQMQWKYKTZTSPYXIORPVDEOPUGWLTJMWAVKIIHRORGUDFGCODSKICNIDKPHPIVHNULUMPBWURASDPSL" hidden="1">#N/A</definedName>
    <definedName name="IUINKTLWOUXVAFJKOAYMNDYCXNLLKNXAJWWHIERFUTKFPKFMSJJCCQPDNDPYEYXUDVNSVTZHIINZPEMCFPTOEBBBEAETGZHJKGTHDBVGBLRIIBVITAHYGQDXWTCUERUSYZHRSXCZKUENKFVZAZBUCRYYGXTGNKCTUESVCHRYSLYKFWFXAPURAZKVIECHQXICHSQFEORVPFKKJMXBEUAAIKLHTBEVWGVXECTANNBFLRHTCPCHEUFXCFDJSZDDIUR" hidden="1">#REF!</definedName>
    <definedName name="IXFOYIFAQUVUWPLPELKFHDPXTLCDNCELQBHBUITSJRKMZMSPITERNLQZGRLQCZOPFPSWSXXWYKNRGNMUJFRZVNEFQEGNLDKWWKGUETGOBGCMDPGMPNTBJMNSEBCSWFJEURSRTAEMAZHCEAMBQPGAKGBINEEJXBHVFVHQWQPGFQINQOOPZAFRHWEUXHLGVTTSVWZOCVDEGCODSKIYTOVBSXQDPVCNGIVPOLUSEMPNTNYZEIGVCMWFDZDDCFXUYNT" hidden="1">#REF!</definedName>
    <definedName name="IYBLPKAXYXZSOKYQYACXKZRPJTPKRWONHAOZFMDMFHGEBKJUFSVTYAHSTYDAPWGQADTXMSMOPLXFBTKLWKMTYHBUITSGXKMZMSPYXITFBZFOVGAEQOCYILPKAEFEGHKZGFOPRNZHDVFPDGNLCJWWJOTDTFGTZVFWIZFIGMUCFGLXUVLPYCXNKLKMFIMAZHCEAMBQPGAKGBINEEYYMQWFVHQWQPMVTFXCFOWXHIKBPXORAEZPNNMOHDHWUCEFBOD" hidden="1">#REF!</definedName>
    <definedName name="ＩＺＺＴＳＷＤＲＢＱＣＬＲＬＫＨＱＰＡＳＸＡＹＥＹＪＫＰＡＲＧＣＦＰＴＯＤＢＢＢＨＤＨＷＫＷＸＺＶＨＷＬＤＢＶＧＨＯＵＬＬＷＫＶＢＩＺＩＢＢＶＵＲＡＹＫＶＨＫＩＯＰＸＵＹＤＢＰＸＧＲＡＸＳＩＭＮＭＯＨＤＨＷＤＣＫＺＶＩＰＭＥＶＷＧＵＣＨＳＹＳＬＺＫＪＸＯＸＱＳＦＳＧＰＮＺＫＷＳＱＷＥＭＣＧＳＱＥＦＷＧＩＭＨＸＣＣＰＡＥＨＸＤＤＬＮＯＫＷＥＡＳＪＴＨＫＲＰＧＬＬＺＤＪＸＩＵＤＱＤＪＧＰＨＳＫＰＳＱＷＥＭＱＧＳＱＥＦＹＨＬＧＷＵＵＴＶＯＧＰＣＣＫＦＧＡＯＥＤＴＯＹＴＰＶＢＳＳＭＬＰＶＪＴＪＶＥＫＥＣＺＪＨＳＯ" hidden="1">#REF!</definedName>
    <definedName name="j" hidden="1">#REF!</definedName>
    <definedName name="JCWJUUIZHVHVAXGFQZVTZHEYDOTUKUXBWLQQPSDHKAGGOQRELHAQSCQSQHOBBOTZIYKTGTZWFMEJMKSZDDIURGHXAKOJZWXKCGJRFEMHJFRGVPKUPKRXOOHHVZGUETFOUONKKVNTYEMNYYDPMUKNXBWMJKJLEAETGZHWSETIAYSCYTAFWWQJXIARZSUHBAXGFQBNQOUWDOPQODKUENLFVAAZCURUJWEGIEQYUMDEOJQVGNGZNQEVDWYLYEBKJUF" hidden="1">#REF!</definedName>
    <definedName name="JFSGWOLGQLHNTKKDXKVCLUNPCWVRBZLVILEFNXLQNCKTDNKFVZZZBUQUJEMOPLYFBTKMWBINYEYRFQPDUDWYLYEBKIGSOMSAITMRDLMCMPTNDIILWADSZZHIKGSAWOFGRFDBSZMMZEKYIXJSFTYVLWOUXVAJQDHTRFGXAJNIYWWVXQTXFTSAMIUJYXOICYFKBBVVINISIUDJDCZIGSJPSQAALMQCTHPGJYSIGGFIAXAQDWEGHDPIAXSCIPULLFY" hidden="1">#REF!</definedName>
    <definedName name="ＪＬＥＨＬＴＧＧＯＪＫＧＴＨＷＶＭＨＲＧＮＳＪＪＤＤＱＶＢＰＺＯＢＪＶＵＲＡＹＫＢＨＫＺＩＩＴＴＹＫＢＰＸＮＲＡＥＺＰＭＮＭＯＰＳＨＶＯＷＸＺＶＨＷＬＤＵＥＺＵＢＧＹＹＲＫＹＪＪＺＩＢＤＱＫＪＧＰＮＺＫＷＺＸＤＥＭＸＸＣＱＥＭＷＧＰＭＨＸＣＣＢＤＷＳＷＬＳＲＺＢＤＹＥＡＳＪＫＶＪＬＳＸＮＨＡＮＹＹＭＤＬＥＧＳＸＵＥＺＫＷＳＱＷＥＭＸＱＶＨＥＴＵＫＵＸＢＷＭＣＢＤＰＳＷＬＳＲＺＢＤＹＬＴＰＨＹＺＪＹＦＤＶＢＡＮＲＹＭＷＬＸＧＴＧＭＪＳＨＺＥＨＦＬＵＢＦＧＫＷＴＩＬＯＹＣＷＭＫＫＪＭＥＩＬＴＨＧＰＪＬＨＴＩＵ" hidden="1">#REF!</definedName>
    <definedName name="JMTYIPJCPBAOFNGIVJOLUTANJHMVCNHMXVKLWZDYOSSSRUYNUTBDFBGCULMXLNUSKRDDRVBQZPWJWCYIZLCILJPXFIJOAXMOSBFAZZYBTXAHHPKLHUIYWNISNJGXXRREJPDNDPYEYWTMYPVYWCKLVMYODLBEOSNDABACVRVKXQYNJVKZRPJUPCIZZSGRYFVILXSQNWVGRDGEKMTEFAXMUDNXUPEJJILDAETZZHJREMIARSCRTAFPWQJXIHVGZBO" hidden="1">#REF!</definedName>
    <definedName name="JMWAVLIIIKSVDRQYTVRDLKBWGBWDJSKQTRWFFQRWHYNULOYCXVVVXQMQFSLTIEQFUMKEOKQVNNGGRXEVEXZMGFCLJVGSVKMTEEJOLNWGQNIXCCBPLPEKKSUVRELHAQSCQSZFPWUHTSGXFYANBGDMLWHTPFNVFZEQNCDTDGQGKLKMYBFUAAIKLYGCULMXLNLCJVWJNUISHTCWCZIALDILJPXFJJOAXMNDVZTJHHGJBFIQEDMGIEQFUTKHCXEKBBU" hidden="1">#N/A</definedName>
    <definedName name="JPYYJKOARFNDHQUIFGFHAWAPDVDFHCPDTLJDNYFKBBVEPOLUTEPBECIKRCDHMKYKUDAVLPQPRKGKZGFNPRCJGYPQAORYDNUOHUGFTKXZMZFCLJVFSOMSAVPTFDRSJTVZUKOPOQCFBHHPRSOBIFXOPZNQWVMTRFJPDNAJWJPMVNYQVYWCLSWWBWLLCFOTNDBBADVZCKYXUWRESIHYSCXTAFWWQQDIOCEQZFZYVEDOGLYEMNXYDPFUCSVFJETRRQT" hidden="1">#N/A</definedName>
    <definedName name="JRNFWXHWYFDVBDQVBPZOBJWKUDVGYEHFISBFAQNILDHKTGGOJKGSHWVMGRMHOTTMNAELZJYKTZTSNLXOUXVBJKUVAMCRZBKOJZXXWYRNRGUMUWYTJYROJTOJQVVPIVGJZIBDQKJGPNZKAYEGNYYDIGUCLWFSINNMPHEHWDDLMOKMIARSDRTAFQWQJXWKBKDFSFKHQPALYUGOWGAFRODEUEAVKPPOROSHNNVXYUGOKCTVFTVCHNAAOSYMWMYVIOL" hidden="1">#REF!</definedName>
    <definedName name="JSLNANTQ" hidden="1">#REF!</definedName>
    <definedName name="k" hidden="1">#REF!</definedName>
    <definedName name="KAPXCLPKAXYXZSOSHZHJKGTHXPMHRMALXIUXVBCKVVAFCRZENLFLLKNNRGMMUWXTGNJCSUESVBHRYWKVUIZIBDQDIFYKVHDBHPXIBGSPEFRTYSINNMPAEHWDCKZVIPMEVWGUXECTAYMQWGVHQDQWTCUFXCFDDKOPUGDSTJMWAUKIIHKCGJSQYTUQDRRICMHDKPGGAANSYMWLSYSROXVHYEHFLTUEFKWMBKOXBWMJKJLEAETHZHWSETIAYSDYLRI" hidden="1">#N/A</definedName>
    <definedName name="KCTUESVBDKWWTZOXNZIUZWFXIAFIHMVCGHMXVJKBENEURSRTMPMAZHCEAMVULFPKGNSJJDDQVBKAMVBVURAYKCHKIOPZAFRHWEUXHRHEFEGZVZOCUCEGBOCPNHSNIPUMLKXIPWMVOQDXWTCBMBECIKRCCHMJYGPZJGBRVWVBYBQXWFGIEQYUMDEODFMRCIAOZYMDMFHUYUECOYLHFLSDXCNLABRBEICSXXWZZDSYYGIJFSZWOLVJLSRIPBCPTAJ" hidden="1">#REF!</definedName>
    <definedName name="ＫＤＧＫＳＧＦＮＩＫＦＳＧＷＶＭＧＱＴＡＦＷＷＱＱＤＩＯＣＭＢＯＷＤＸＥＮＬＸＯＵＸＶＢＪＫＵＹＫＢＰＸＮＭＱＫＡＹＹＸＡＳＰＳＨＶＯＷＸＺＶＨＷＯＭＨＲＭＨＯＵＬＬＥＹＩＯＶＭＶＮＱＣＸＶＳＢＡＬＷＫＩＯＰＸＨＩＮＳＰＥＭＶＦＰＭＨＷＢＢＡＨＤＨＷＤＣＫＭＮＨＰＬＤＵＶＦＵＷＤＩＴＺＴＭＡＬＫＹＰＹＦＳＦＫＨＲＰＡＬＹＵＳＹＧＮＹＳＸＪＧＶＫＵＸＢＸＣＣＢＤＰＳＷＬＳＲＺＢＤＹＬＴＰＪＫＶＪＬＳＱＩＰＢＢＰＴＺＯＸＮＺＩＶＩＷＦＸＩＡＦＩＧＭＶＣＧＨＬＸＶＪＫＢＭＱＫＡＹＹＸＡＳＷＺＩＶＶＤＹＺＶＨＸＶ" hidden="1">#REF!</definedName>
    <definedName name="KDWKVBJZIBDQKRAZKVHKIOQXIJNIWEOYHEZPTUTVOKOPGHRGIPUELFYMXWKBKQDQWTCAMXJVBJRBLXVJKALNRMCGHGIUXVBBJLMIVKCTVFTVCBSZLLZBQZPBKXKQNWKCHKJOXEIJOZXLMDGPUOEHGIBEIQEDLGIDQEUTKEOJXCUTNNBFLZJZLSMKHQPASYBZENNKPBRGOEHRVQGDIKDZDSFYGIJFSGVOLGWSZEVVPIWHNULUNPCWKTRDOADBHIQ" hidden="1">#REF!</definedName>
    <definedName name="KDXKVVJAIBDQDJGPOZ" hidden="1">#REF!</definedName>
    <definedName name="ＫＥＸＬＷＶＪＡＪＣＥＲＥＫＴＲＤＯＡＪＰＸＥＰＪＯＭＡＢＲＣＥＩＤＴＸＹＸＺＬＯＷＤＣＫＭＯＪＷＥＡＫＭＷＫＭＴＳＪＱＤＤＱＵＢＮＤＰＹＬＹＥＢＫＢＮＦＫＮＬＲＶＺＡＥＱＯＣＤＵＸＧＫＦＶＴＴＪＣＦＪＲＧＯＪＫＧＳＨＷＶＭＧＡＷＤＩＺＺＴＴＧＬＲＦＰＥＱＵＯＮＫＴＲＤＶＳＱＶＥＥＰＱＶＧＸＭＵＫＵＹＴＪＧＧＧＩＢＸＢＱＤＷＥＧＨＤＱＥＡＹＳＤＹＴＡＦＸＷＹＬＸＤＫＢＪＣＥＲＬＫＦＤＰＡＭＰＮＴＵＣＮＮＺＷＬＳＣＭＷＣＳＷＸＷＹＲＮＲＧＮＭＵＷＸＴＧＮＫＨＩＴＨＪＱＶＧＮＧＺＮＹＹＭＣＬＥＩＶＡＸＧＦＱＢ" hidden="1">#REF!</definedName>
    <definedName name="KFVAAZ" hidden="1">#REF!</definedName>
    <definedName name="KGKZMFNPQMZNCUYIDZGLCCWPCOUBSBTUOMJTRCNADBHIQMSOAIEWNOYNPMXEXQEPPDTCIVJOLFQBNJHNWDOIJHWXNXAEYOTTSVGKNCJJRSUOVSKBCMADJIZGTTGLQAQCLYLQNXOZRXAYEMTXYDXMNDGFAQNONTXAIWVEYAWIXMLCWNJQVMMGGTXESCRDMSMLIRMEKNLQZZKLQBSHPFISWQGEESKHKZNFNPRNZOGEYJEZGLDDWPDOUCSBIVPNKTS" hidden="1">#REF!</definedName>
    <definedName name="ＫＩＣＮＩＤＫＰＨＨＡＴＤＫＲＩＱＪＬＹＳＲＯＸＦＱＤＧＥＪＬＳＹＤＩＦＮＷＧＱＮＩＹＣＣＣＥＸＴＸＭＳＳＡＣＤＸＦＢＴＫＬＩＫＲＷＨＯＨＺＫＫＹＰＸＱＳＦＳＹＶＥＤＫＸＴＲＸＦＪＣＨＴＱＦＧＷＧＪＮＩＹＣＣＣＥＱＴＸＭＱＹＡＣＸＫＲＯＩＪＵＩＫＲＰＨＮＡＡＯＳＹＭＷＭＹＨＵＨＮＦＷＩＺＴＲＸＧＰＱＶＧＥＴＴＫＮＸＢＶＬＪＪＩＬＤＨＫＲＲＺＵＶＲＥＴＳＪＤＮＩＥＬＴＳＭＭＡＥＫＹＩＹＫＴＺＴＮＷＶＧＹＤＧＶＥＥＰＱＵＧＸＭＴＫＮＷＡＶＬＵＴＷＯＬＰＥＲＫＳＵＶＲＤＳＨＺＸＲＣＸＳＱＩＩＢＵＩＴＺＨＥＸＺＭ" hidden="1">#REF!</definedName>
    <definedName name="KIOXEIJNZXLMCGOIYWWVYQUXGTTBWXTFMLCWGCXEJAAUUIMSGRITTYKAPXNQAEZPMMMOHDHMFNPQMYNCUSMXSNUZRRKCNUBSATVICBYHGRCORGIPABGLIXFOYIFZPUUTWOLPVVDFGCPWTLCDNBELQBUOBMMARZSUHUAXGFQBNJQZGRLQBZOOFPSWQGLLKKNRGMMUWXTFNJBSTESUBASEESWDRAQCLYLROXPVADBHPXBBGAPQGJTXSIFGFHADHPC" hidden="1">#N/A</definedName>
    <definedName name="ｋｋ" hidden="1">#REF!</definedName>
    <definedName name="KNLRZAKL" hidden="1">#N/A</definedName>
    <definedName name="ko" hidden="1">#REF!</definedName>
    <definedName name="KODJJRTUQDK" hidden="1">#REF!</definedName>
    <definedName name="KSTDEJVLAIYBLPJZ" hidden="1">#N/A</definedName>
    <definedName name="KTMOBOURAYKVHDBHPXHBGZOPFPSWQGLLYKNRGNMUWYTGOKCTUETVCARWWKOUETGOBPUMDPGMPNTBJMNSEBQRHKJEURSRTMPTAZHCEAMBQPGAKGBINQJJXBHRGSBHCASQCTZCAGOPZRCTIPGJTXRQQQSLHLANGOQRNAPHFZJFAHMPIBPAGOENGIAZWFELYAZEGNYZEIGOXHROKPPOQRUKQQYABXJRNIJTIKRWHNHAOZYMXQSFSYVECOZLHFLUBMF" hidden="1">#N/A</definedName>
    <definedName name="KWFSFLIRIUMRUSY" hidden="1">#N/A</definedName>
    <definedName name="ＫＷＵＩＪＡＫＭＱＬＢＧＧＦＨＴＷＡＮＮＶＸＦＳＺＷＯＦＧＱＥＨＯＭＤＱＱＤＩＯＣＭＢＮＷＪＧＤＮＥＱＨＮＱＯＵＣＫＮＯＴＦＣＲＳＪＴＸＳＩＲＱＴＬＯＳＡＯＮＣＤＺＬＡＡＱＬＶＱＲＷＮＮＨＨＶＱＦＯＥＱＺＦＺＹＶＥＣＯＧＬＯＤＭＭＸＹＣＯＦＴＢＳＬＰＫＡＹＹＸＡＳＱＧＴＭＵＷＸＴＦＶＮＬＦＰＫＧＮＳＪＪＤＷＪＶＢＩＺＨＡＢＶＴＱＡＹＪＵＨＫＩＯＰＸＨＩＮＡＰＸＧＱＡＸＳＩＭＭＭＯＣＦＵＢＡＩＫＭＩＵＣＹＱＴＥＳＵＢＧＲＹＲＫＹＪＩＺＨＡＣＰＣＩＦＯＮＹＪＶＲＰＶＥＬＷＱＵＰＥＦＶＦＩＭＧＷＢＢＡＤＯＳＶＬ" hidden="1">#REF!</definedName>
    <definedName name="LAZQLVQLSYP" hidden="1">#N/A</definedName>
    <definedName name="LBNWJWBYHZKCILJOXEMRDAPQGJTXBZZYBTXAJWWEZAWIXXJJWAHVFUGPVPOLUTEWBECKLWWBGVDTWGKOMMLOGDGWJCKMNJVKDBVFAWDIZVPCNUBSATVICBYHGRCORPRYJKFCRZISCZURRQTLIMBHHPRSOAIQHITHJQVGNGZNYXMCLEWJPLVTFPCYWCKSCWBNKZAQABVLQQPSDHKRRZBCYKSOABMACJIZGSSGKRFOEQZMZFCWIAFIGMUCGGJGVWM" hidden="1">#N/A</definedName>
    <definedName name="LCDNBEXPVIIWAGMCOXKXDAJAMEJMENUYZEPNCCTWGKEUSSRUYBKXXFABXJYNMDYIDYFQQKKYCIWGQZFZYVEDUADBHPQABGSIXFVYIMHCCCEXLBOHPRSOAPEWUOZUPWBBUNBMSAQZSUHBAXGEQBNQOKRCDHMKYGQAJGBRWWVXQYNUTCDFBNGYPQAORYDNUOHUGBSBUWJWBYQBMZVTZHPZTYKHWXFIMHWBBADPSZGGOPRNZLDUVGUWDBOBBOTZNXM" hidden="1">#REF!</definedName>
    <definedName name="LCDOCELQBIBUITTHXGZBOBHXVHSEAYEITNSDBYPZBFAQVVUXIMPELHJKGTAWPFHRFHONELYYLPWKRDMZMSPYQBTYBZFOVOTFCRSIDHCSPQPRKNRZNMUPROCSRICMHDKPGGAANSYMWLPVPNKTSDVBECHFQRVHYMULFJEUSSRUXBQDWOPLYMBURMWRINFEYRFQMCLEGTNXGFQBORPUWSTXCAOWGQZWRHLMLNGCGQQYABXJRNFWYIHOTDKEXKWVJAI" hidden="1">#N/A</definedName>
    <definedName name="LDDWWKOUISIUDJDCZIGTZCAGOPZAFRHWEISWRHEEEGZVZOBUCEFBOCSKOYTOVDDXQDPVCTGIVPOLUSEPBECIJRBCHMJYGTDAVKPPORJGJZHPRTPBJFXOPZOQNYFYRCBPGOHIVBYHFRCVTZIPAUYKIWXNYAEZPTFHTWAPVVDFGCPWSLBDNBDKLSFFTXDRBRDMZMROXPASVTZHOSTYKHWXNQAEYOMMLOGQYMLTOQMYNMDXIDYFKCCHUYFTDSENTNM" hidden="1">#N/A</definedName>
    <definedName name="LHZQRBQSZEOVPIWHGULUNNAGDMHSEAZEGQKPBYNOEORVRVWVXJMQFXFHIEJGYPQAORHZGSSGKRFOEQZMZFCLCOGLODMTXYCXMMDGFAQNNNTWAIWVDYAVIWMLCWGIPUMMFFTPDNCOXDXWTCBMEJMKQZWWBNDSAQTDHCSPQPRSVKYQMNJWKZBVFAWDIZZTMALRYPCERLSBZLWILJPRYVZECQTDNKFVZKMFBFUBAIKMHUBYQHESVBHJDWKVUIZIBDQ" hidden="1">#REF!</definedName>
    <definedName name="LIRQB" hidden="1">#N/A</definedName>
    <definedName name="LIXYKNRLBGGFITXAPWVEFHAIEWAKYBHGXERREIPDNCJWJOLUMXPVYWVDHHMYVWNQZEYOMMLOGKNVJCXYUGVKJAVHCJOGGZZNRXMVLXGMQNWVGYDGEKTTEFJVMAKNXBWLJJILDAETGZHJRESIAYSCXTAIHBUITZGRKMZTSPYWITFIGMNVFGLQNVFPHCRWWVYQNQGMMUWXTFNJBSTDGNSCJDWJVUKTMOAFCLKVGSPNMUFYDPMBCSCFJEUYYYAAETA" hidden="1">#N/A</definedName>
    <definedName name="ＬＪＰＲＴＴＹＤＡＰＸＧＱＡＸＳＩＭＭＭＯＨＤＨＯＮＶＸＺＵＮＪＢＳＴＥＳＵＢＧＲＹＲＫＹＪＩＺＨＡＣＰＴＱＺＹＪＵＨＤＢＨＰＳＭＲＤＡＰＱＰＳＷＲＧＬＬＫＮＺＣＧＮＭＵＷＸＴＧＮＫＣＴＵＥＳＶＣＡＲＹＬＫＯＵＩＳＩＵＤＱＤＲＡＳＤＶＡＤＢＨＱＸＢＦＱＯＤＤＵＳＷＲＧＥＥＥＧＺＣＧＯＢＢＪＥＦＢＯＣＣＴＮＸＳＯＶＡＲＲＬＬＹＤＪＳＩＵＤＪＤＣＺＩＧＳＪＰＳＱＷＥＦＰＱＶＨＸＳＩＬＶＺＵＫＵＴＶＯＫＯＤＱＪＲＴＵＱＤＲＨＺＷＲＩＤＫＰＧＧＡＴＨＳＹＦＷＪＬＹＳＲＯＸＶＨＳＥＨＦＬＭＵＥＩＮＬＺＨＲＢＫＨＤＩ" hidden="1">#REF!</definedName>
    <definedName name="LLTVWSFMJBSTDRUAGQ" hidden="1">#N/A</definedName>
    <definedName name="LZHRBKHCSWXWYRNRGNMUWYRZVNEFQEGNKQKDRCBPGPIKXKQMWUGOKIOXEPINIXYOYBFZPUUTWHLOVVDFGCPWSKBDNBDULSFFIOCMCOVIOLUMXPUXVBJRVVAMJYBEOSMCAAZCUNVIIXYUGVVMGQSZEWVAOSZNXMYZTROXWHZFHGLUURWIYNVLOYCWMKKJMEBEUHAVWSFTJBYTDYUAGXXQKXIPWNACPJIEOMYIVYWCWHHMROXGQAXSIMMMOHDHWCC" hidden="1">#N/A</definedName>
    <definedName name="MAEKYIYKTGTYVFTLQTRXFNRRWIFUVLOYCXNKORJNQZMMHIERFUTKFWRYDVTTGLRFPEQYSQNXVGYEHFYYJJOARFNDHQUPFCDCEXPESKTUWSETIAYSCELQIHBUITZCKDFSDAKITERUSYZHRSNKZHQAKHCSWXWYRNRRQZACDKHZQRBPSZEOVPIVHGULTMGTZWFDPAMIENUFZDPNBCTDFJEUYJMXBYEEMOPLXFBTKMWKMTBIVVINTHRGSBOCHENFQIN" hidden="1">#REF!</definedName>
    <definedName name="MFTEDRIRKMZMRJHTEQMKQYGRKPBYNOEORVRVWVXJMQFMLTVWSFMJBSTDFMKCIVVJFTDSENANTQZRCUZCAGHLMRDAPQGJTXRHFFSLOSANNVQRNAOECTOYTPMEEXXBHVFUGPVPOLUTINQOUCDNOTFVDTXGKFVSTSYVYNBUPQMYOGEYIDZGLCHAOZYPXQSFZCLJVGSVTZBITTYDAISCLJDTYYLEAETZZHJKGTAWOFHRFHOUEQJXIHXGZBOBHENITFB" hidden="1">#N/A</definedName>
    <definedName name="MJEUYZYATPTIPOWYAVIQM" hidden="1">#REF!</definedName>
    <definedName name="ＭＬＮＺＣＧＦＦＮＯＱＭＹＧＣＵＢＬＺＣＪＨＹＦＳＳＦＫＱＥＯＤＮＡＮＴＱＺＱＣＵＺＣＡＧＯＷＡＡＦＤＳＳＪＭＷＡＵＫＩＩＨＥＨＬＴＧＧＯＪＫＧＴＨＸＷＮＨＲＭＩＩＡＡＴＴＨＬＲＧＰＦＲＡＧＡＺＷＦＤＰＨＭＣＨＱＱＢＣＨＳＭＵＫＯＸＢＷＭＪＫＪＬＣＧＶＩＢＪＬＭＫＹＮＧＤＹＩＤＹＺＲＱＫＤＲＸＥＶＤＷＹＬＦＥＢＫＷＨＴＷＵＡＢＪＵＵＺＥＢＱＷＧＱＮＨＸＲＱＳＬＨＬＡＨＧＦＧＣＯＷＳＫＢＣＮＢＭＲＢＩＣＶＪＵＴＮＶＯＱＤＱＷＴＬＷＨＴＱＯＴＣＪＵＯＴＥＦＧＷＧＪＮＩＥＥＤＧＲＶＹＯＵＵＣＥＦＢＮＶＲＪＡＢＭ" hidden="1">#REF!</definedName>
    <definedName name="ＭＬＯＧＤＧＷＪＣＫＭＮＪＶＫＺＲＰＪＵＰＫＲＺＺＴＭＺＬＲＹＷＰＲＥＹＷＴＤＢＭＸＫＮＬＱＳＺＫＬＱＤＳＡＪＴＤＡＶＬＰＰＰＲＫＧＫＺＦＦＮＰＱＫＳＯＧＸＹＩＸＺＧＬＯＩＢＯＡＺＮＥＮＦＴＧＭＪＳＱＣＮＺＶＴＺＨＰＺＴＹＫＨＩＹＪＬＰＫＡＥＦＥＧＳＶＺＧＧＯＰＲＮＺＨＤＶＭＮＹＭＯＶＷＤＰＱＤＨＯＣＭＢＮＨＶＡＸＧＹＪＢＨＪＩＮＷＤＨＩＮＹＷＫＬＣＡＥＺＯＭＭＬＯＧＫＮＷＪＪＲＭＵＨＶＬＫＢＶＦＡＷＤＩＺＺＴＴＧＬＱＡＱＣＬＲＬＫＧＱＯＡＲＸＡＹＥＭＮＸＢＮＤＳＡＱＴＤＨＣＳＰＱＰＲＨＬＡＮＧＯＱＲＮＡ" hidden="1">#REF!</definedName>
    <definedName name="ｍｍ" hidden="1">#REF!</definedName>
    <definedName name="ＭＮＲＷＵＪＱＡＫＴＲＬＢＧＧＦＩＡＸＡＲＲＺＢＣＹＬＳＯＨＸＺＳＵＢＧＲＹＲＫＹＪＩＸＮＷＰＲＥＲＸＵＤＢＮＦＢＡＦＯＶＧＡＧＤＳＴＪＴＷＡＵＫＰＤＦＲＵＹＮＵＴＢＤＥＡＮＵＲＪＡＢＬＤＫＪＡＨＴＴＨＬＳＧＰＦＲＡＮＡＧＤＭＸＯＵＸＶＢＪＲＵＶＡＭＪＹＺＰＳＣＧＢＪＫＪＬＥＨＬＴＨＧＯＪＬＧＴＨＸＷＮＨＲＭＤＩＡＡＴＴＨＬＳＧＰＦＲＩＣＡＸＨＦＱＩＯＲＰＶＤＥＯＰＵＧＷＨＸＢＫＯＪＺＷＸＷＹＲＮＲＧＵＭＵＷＹＴＪＹＱＯＪＴＯＪＱＶＣＷＰＣＮＵＢＳＡＴＶＩＣＢＹＨＧＥＱＴＲＸＹＧＱＲＷＢＹＮＶＤＭＫＥＵＺ" hidden="1">#REF!</definedName>
    <definedName name="mono" hidden="1">#REF!</definedName>
    <definedName name="MQLAYYXASP" hidden="1">#REF!</definedName>
    <definedName name="MVTFWCFDJCNNSEUJRHKUYTJGGGIBXBQDPRTOBPFXVPZUQXCTTNFQWEUDJWQPMVUFQCFDWEOPUZWLTCMWTOTTTVOKODJJRTUQDKGZCMBDKPZGASDDRHQWJXCZIHSDPLJFMXRVHFGWGJNHNNNPBEIXDDLNOKXEEVWGVXECUANNBFLZJZLUFLIRJUMFDJSZDEIUSGHXBAUKIIHKCGJSQYTUQDRHICMIDKPGGAAOSYMWMYHNHFXVHZTRXFGQRWIYNVL" hidden="1">#N/A</definedName>
    <definedName name="MZTRJHTEQTRXYGCHMJYGPAJGCOQAORXDNUNHUFFTKSLNANUECNYLHFLTALFKWTIJZEIDTYYXZLOSZZHJKGSAWOFGRFHOMEJJWBHVGSBOBHDNEQHNQOUCKNEQNCFIRVQGEEDGYBFNBUPQMYNCBSMXSNUZRRKKYCBLBNWCWURAZKCILJOXXIJOIXFVYIMHWUUTWOLPDWEFHDPEWUPZUPWCTTMGTELSJRKMZDAKITERUSYZGRSXCZOWFPZWSWWWYRN" hidden="1">#N/A</definedName>
    <definedName name="MZZNRXLVLXGTGLIS" hidden="1">#REF!</definedName>
    <definedName name="NAFLZJZLUHUZWFXIAG" hidden="1">#REF!</definedName>
    <definedName name="NBCTDFJEUYZYAMPTIPOWYHTBXPGHSGIZQXJJXBIWFSBOCHENFQINQOOWZAFRODEUXHLGVTTSVCGOCBJEGBOCSRIRMHOTLLXLPVEUGPVPOLUSHMPOTCCNEQGVDTWGKFUSDFYUYNATBDEANBRJGBRNUZQQKDNTBRATVICBYHFRCORPVWEOZDBQXJTQLAFFEHZWZPVVDFGCOWWNOZNHNXEXRBAOFOHJWJOLVTEPCYWCKOHMYVKLBLOSNDHSUGJNCJI" hidden="1">#REF!</definedName>
    <definedName name="NEFPRYWOVHHVZGUDTFOBOURARDVVTZHOSTYSMAPOFAKFAHNPJJXBHVFVHQWQOLVTEWCUAJJUVZLCRYPSBGCZAZBUQUJXPXZBWJXKICMHDKPRLESDJQHQJLKIFPKVHKIOPXHINUJRAKURMBGGFIIMBHHJKGMIARSCRTAFQWQJNMBRATVIVBYHFRCOKIOWEPYKIWXOYAEZPTUTZCGVCVWYUGOKCTUFTVFXDQQEIOCMCOXKXCZJAMUXVBJRVVAMJYZ" hidden="1">#REF!</definedName>
    <definedName name="NEOQVPFKKXIMPELLTUWSEMIARSDRTAIOBBPTZNXNZIVINKULXOUXVVGZCGOBBPRNZODCTNXTNSKKDCGNBLAMVBVURAZKMPNTCCNOSEVJRHLUYTJGHGIJMCPIQSTPBQFXVPAVQXCUFYMXDKVOQDXWTCAMXJMKQRZJKPULTCMEZPTUTVOKODKJLMIVCZRIJTHKQWZSLZKKYOXQSFSYVECOQMKQYGWBMKYISUYTJZYBMQTIPOWYAWIRJABLACJHQDD" hidden="1">#REF!</definedName>
    <definedName name="nhj" hidden="1">#REF!</definedName>
    <definedName name="nn" hidden="1">#REF!</definedName>
    <definedName name="NNBFMAJZLUAEBKJXDGEKSTDEJVLAJMWAVLIJIKDZDRKSTVRDTLJDUPWBTSMFTEKRIRKMZTSJITEQTRXZGRRWBZNVAKHCRWWVYQNQGXFHIERYVNEFPRYDNUOHUGFTKTLOAOTLJVGSOMSAEYCOMABSCEIDTXYXZLOTZZHJKGSAWOFGRFHOMEJJXBHVFVHQDQVNEQINQOUCKOOTFCRSILVFVTTSVNQUCQPXSUQCRGFCMHCJPGGZZNRYMWLXGMQNWVG" hidden="1">#N/A</definedName>
    <definedName name="NNHHVPDNDPYEYXUDBNEKNLRZAWBNDSAFOSNDBBADVSWJCKMUHVLDBVFAOTLKIWHOVLUBOIGDMLWHUXMNVFGLQNCKTDNKFVLKMFBFUBAIKMHNKCTUESVBHRYRLYJJXOWPRDIFONYJWBHQXIBGSPEFVFIMHXNMPASIOOWYZTAWPFHRFHONELYYLPWKUJVEQVSCTFWCOUCKOOTFCDUXGKFEFEGZCGOCBJEGBOCCTNYTOVASRLLZDJXHXJJDCZIHSKP" hidden="1">#N/A</definedName>
    <definedName name="NUFGKPNCJTDMKGKKKMFBFUAAIKLHUBXPMXLNUZKRKDRCCQGPIIWBYXJUGCAGOWMQCAOPGQSWRRRQTEILSSACDZLIARSCQTZAHUUIMSGQXFSGLIRJUMSUTYHEEJVSHIYBLPKAXXXZNQZMMUBXKYONDYIDZFHHAAOSZNWMYHNHGDMLWOTGLUUFGLWNCKADNRTRRQTLIHVNVXZUHVLDBVFAWDIZYREQWDUDVYKFMVTFQCFBCKUVAFCRZISCZUZAZBU" hidden="1">#REF!</definedName>
    <definedName name="NVQRNZODCTNYTOVAS" hidden="1">#REF!</definedName>
    <definedName name="OCBJEGBOCSRICMHDXOOIIWAGUFRAGAZWFDPHMPNTBCNNSEUCTWFJEUSSRUMJMBPHDEAMBQIGARMTZBVOCNTARATVNMJSNYKNLRTALMQVTHPZJSPKAQPSKHKAGGOQRNZHDVMNYMCHSYSLZKJXOXQSFSYVECOZLQWFMXRVHFGWGJNIXCCBEPTWMSSAOKXEBTKLVJMSRIPCCPLZJZLUGUIRIUMRUSYGORSXJGVWMPZJZXXKCGJSFFNIJFRGVULFWSZ" hidden="1">#N/A</definedName>
    <definedName name="ODEUEHLGWAAZCORVKQQYABX" hidden="1">#N/A</definedName>
    <definedName name="ＯＤＥＵＸＪＥＵＲＲＲＴＭＰＴＢＯＯＷＲＳＯＢＰＥＤＡＫＦＢＩＮＥＥＪＸＢＨＶＦＶＨＱＷＱＰＭＶＴＦＷＣＦＵＤＤＯＯＴＦＷＫＳＩＭＶＺＵＫＨＩＨＪＸＡＰＤＷＥＦＨＤＰＥＴＬＰＺＵＰＷＣＴＴＭＧＴＥＤＵＤＶＹＫＦＤＡＪＩＴＥＱＴＳＸＺＧＲＳＸＢＺＨＲＢＫＩＱＶＶＵＸＸＢＱＷＷＥＧＨＤＱＸＵＯＰＺＯＱＸＣＮＴＮＧＵＦＥＳＪＷＹＬＹＥＢＫＩＵＦＲＮＬＲＺＨＳＬＱＣＺＯＰＯＱＵＰＦＶＵＸＩＭＰＦＬＬＧＨＤＱＸＸＯＰＺＯＲＰＨＮＡＡＯＫＹＨＸＪＳＥＪＧＰＨＳＫＰＳＱＷＦＭＱＲＶＨＦＧＷＺＪＮＩＸＶＴＶＯＲＶＤＱＱＹ" hidden="1">#REF!</definedName>
    <definedName name="ODSRICMIDKPGGAAXDRBQCLRMKHQPASXAYECNOTDSAQTDHBRPPORJGJZMFNPQMBTPKRWNNHAOZFMDMFHCBYHGRCORPVXEPQUZXLKVEBWMQRQSLHLAHGOQRNAHEBCNBDKPPJCPAAOFNGIVIOLUTEPBXVBGQKPBYNOEORVQGKKJMYNCIIQSTPCJFYOQAOQXWNUWJNUISBKXKQNWOZRWZXDMTXYCOMABJTXSIFGFILPXLKCDZLAPOHSNIPUMMFFTXDS" hidden="1">#REF!</definedName>
    <definedName name="OEIRVQGDEDFYBFNBAOQMYNCBSMDYFKCCVVJNTHRHTCNMJSRCUZCAGPPABFRIQGJTXSHFQSLHLANGOQRNAOEWUOFAHMEDXQBHOFOHJWQOLUTEPCEDIKROTYVDNXGDYOTTSUNJNCJIQSUNVRJABLNUAKRKCONBSBTWIWBYHGRAWUAIQBUZLIXYOYBFAQUUUWWAPWVDFHCPXWNOZJQOGMZZNRXLVLRERXUDVGYDGEKTPQVHETUKNXBVLJUWPSWERRZ" hidden="1">#N/A</definedName>
    <definedName name="OHJWQPMVPAMPNTUCMNIGUCMWFCXNRSRTMIMBIHPRANURJABLZCIOYFYSFQQEPIKXKPMWUFQDZXDLSDXCOLMCMFZPUUTWHLODKJSTVRDLHZQRBDKIAGTTHLRBQCLYCZJAMDJMKQYVVAMJYBENRMCAAZCUXBJXWEZIVJZYPJTOKRWNNHHUZFTDSFFZYVECOFLODMMXYCOFTBSVEOECCBEWTWMZSACDWLASQLVQLSXPPIBPAHOENTGAZWFEPAMPNTV" hidden="1">#REF!</definedName>
    <definedName name="OJQWNNGANXEVDWYLFEBUFQDGEJLSDEJOLAHRBLICSBQSZEPVPIWHGULUTGTZWFDPFBZFNVFZEYNOEWAVKPPORCGRXXFHIERYUNDFPDYWNUHHUJXHXJSFSYVEVHZEHFMTXXCOLABRUEIDTQRQSLOFSSAVWSETIHYSDYTYPPIJWAHVFUGPVPOGEQINQOUCSTXJAPFISWRGEEDGYVZOBUCEFBNDVTNXSOVARRLERNULUNPCWVSBZOADBHIQBBGLIXF" hidden="1">#REF!</definedName>
    <definedName name="OK" hidden="1">#REF!</definedName>
    <definedName name="ORPUWDOPUZWLSCMWTNDIIHK" hidden="1">#REF!</definedName>
    <definedName name="OVRKACMACJPZGZTGRRFWEXZLQNWVGRDZYDMTEYDXMNDNQUPEJJILWADTZZUQGSBOBHENEQINQOUCKNOTODEUSWRHEEEGZRZNMVPRNZODCTNXTOVADWWKOVJSIUDJDCZIHSADBHQQBSDUJRHKUYSIGGFIIMBOHPRSOBPEXUPZUPWCTTMFQWDUDWYLFDATFQCFDJKSDDINKZHMWTOEUTVOKODKJRTUQDKHZQRBDKPAGATHSRFWFYANAGCMKSEAYEN" hidden="1">#N/A</definedName>
    <definedName name="OWYAV" hidden="1">#REF!</definedName>
    <definedName name="OZUPWBTSMMAEKYIYKTZAXGFQINQOUDDOPTFWKSAKOJYWWWYRNRGTMEGYWQBZGLDDWPDOVCSJLYSVFDOZMPNSUBMNSXUFPZIFAQVVUWPLPTSBCEAMUXOPZOQKVBVOCBPGOHJWKPMVUFQCYXCLLFKWTIJZJMQKAFFEHSWZKJRTVQDKHZQRBPSZXOVIIVOCMBOWLROXOASXAYEMGHLXVJKBENRMOOOQJMQYLLTOPGUKIZUEZVBHYYRSFAOYNZIOIHE" hidden="1">#N/A</definedName>
    <definedName name="PBECIJRCMRODLUEOLGMMLNGCGVCBJLNIVDZACBPGPIKXKPMVUFQDZXQXICHSQRHRUYTJNEHSWZHHPQSOAIEWNOZNPZRXKJNUIRHTCPCIFOFRJORPVDHHMYVKLBEDYOMMLOOSANNVQRNAOEDUOFAHMDDXXLPVJTJWCWURBZKTWUAIJUUZLBQYORBFAQSRUMJNCPIQSTPBQFXVQACJOGGZSGRXEVPREYWTDBJVYWCELWWBGESAYIFAQUVUWPLPEKK" hidden="1">#REF!</definedName>
    <definedName name="PBEIXDDLNOLTPHYZKYAHGXEQQEILVKWFSFLFSTJMWAVXXWYRUYGUTBGCODSRICNIDKPHPPCHNBJVEKROXWHZFOUCDNOTFVKSILVZUJHHGJBQFTLTVXTCRJHBLHCJOFFZSGRXJSLNAUTQGRCORKLTEEJOIQZJTQLBFGFHLPELKSUZMTQIZAKYBINXEYREQPJRKMZMSGFQBNJHNWDOIMYWKLCMOSNDWVYKNRGMMUWXTFNJBSUESUIZGSSGKRFOEQZ" hidden="1">#REF!</definedName>
    <definedName name="PCCQUAKAMVIVAXHYJBHKIAIMMRDAPQGJTXSIFGFHADHVUDXZVHWVMHRMHOULLEESWDRAQPVPOLUTEWBECIRRCDHTKZPSCGAQOONQIFIYLEMOPLXMFDXHCYFKBBVOBNTARZSUHBASQBMZCASALLQVSHPYISPKAEEEGAETZZHJKGTAWOFJXAHMWDXQDZOENGIVIOLXITFBZFOVGAEQUVMWYJYDDCFQUYNTTBDLYFCULMWKNUSJQDDQVBPZMVIVBYH" hidden="1">#N/A</definedName>
    <definedName name="PDNCOXHGDMKWOTWMUVFGLXUCSVFJEURRRTMIMTMUVXXMBTRLWRMTYQQJCQBHPFOUHBAXGFQBVTYAHSTYDAPXGQAXRHMMLOVZOUUCEFBNVRJACMACJEKEXHHVLUNPCPVSBZLWIECIQBVAMJYZPZCGBQVZBNQUJQPXZAWJQNFPAOQXVNTGFJQEOUDQDIFOGBHKIOWDHINZWLMCFPSIFGFHADHPCCKFGCPDTUOZUPULLEESWDRVHQWQPMVTFXCFDJK" hidden="1">#REF!</definedName>
    <definedName name="PEWUOZUPWBTTMFTEKSIRYKFDAJITEQTRXZGRSWBZAKUDAVLQQPRKGKZGFNCBPRYEOVOIVGFWFYAFKHQPALYUSXGNYSXIGVWMWZJZDDDFRUYNTTBDEANUQRSDRTAYQWJJXBHVFVHQDQWNFQINQOUDKOPTHWXNRAEZPMNMSWZHVVQRNZODCTOYAHMDDXXKPVJTIIOIHENMXPUXVBKKVWAMDRZEOSNCAAZCUMBPIQRTPBQIGALGBINFDWKVULTMOBV" hidden="1">#REF!</definedName>
    <definedName name="PFKKJMEBE" hidden="1">#N/A</definedName>
    <definedName name="PFPSWRGLLKNYCFVBB" hidden="1">#REF!</definedName>
    <definedName name="PGSJPSQWEMPQVHETUKNLFVTTSVNRUCBJEFBOCSQHCMHDJRRLLYDJXHXJSYSQNWVGYEHFFFQRVHYMULOXBWMVUXPMPFSLTVWSETIAYSDYTAIIBVITAJSLNAUTPZXJTGJHNOWGXCZOWFPZWRHLMLRNRGYGIJFRZVNEFQEGNSDJDVHGULTMOBPURAZKVHDTBJTNSEBQRHRUEUZZYBMQTIPPXYATBXPGISGBZQXKKXCIRHTCPCIFOFRJORPVDLPPUPD" hidden="1">#REF!</definedName>
    <definedName name="PLGNSJJ" hidden="1">#N/A</definedName>
    <definedName name="PMEVWGUXECTANNAFLZ" hidden="1">#REF!</definedName>
    <definedName name="ＰＭＮＭＯＨＤＨＷＫＣＫＭＯＪＳＨＺＸＲＢＸＳＺＥＶＶＰＩＷＨＮＵＬＹＡＮＨＧＤＭＨＳＥＨＦＬＮＵＦＧＫＰＮＨＲＢＬＩＣＳＸＸＷＺＲＯＲＧＮＮＩＪＦＳＺＶＮＥＧＰＳＺＥＧＡＴＨＳＲＦＷＦＹＬＹＥＢＫＪＵＦＲＮＬＲＡＨＳＭＱＣＡＢＲＢＥＩＣＳＸＸＷＺＫＯＲＧＮＮＩＫＧＳＡＷＯＦＧＱＳＺＹＰＷＩＩＷＡＨＶＦＵＧＰＣＰＶＳＢＴＵＺＣＡＧＰＥＦＫＷＴＩＪＺＣＭＤＴＱＲＱＳＬＯＳＡＮＮＶＱＲＮＡＯＥＦＺＪＦＡＨＭＥＤＸＸＬＰＶＪＴＪＶＥＫＥＤＡＺＫＣＣＡＧＰＰＡＲＤＴＩＱＧＪＴＸＳＫＫＪＭＥＢＦＵＨＡＩＫＬＨＴＤＶ" hidden="1">#REF!</definedName>
    <definedName name="PPJCPBHOFNGIVQOLUTEPBOUVDNOTYVKSBLVSNCHHGNJNCJIEIKXKQNWVGRDZXDEPJNZXLMDNPTOEJJIKLOEKKSUVRDLHZQRBELJAHUUHMSGQFSANBGDMEPYBZFNVYZEQNCDTWGKFUSSRUCFOBBJEFBNCBSNXSOUARRKKOUISIOUONKTRDVADBHPQBBGSIXHKTXSIGGFIAXAPDVDSOAPEWUOZUHNEEXRBHOFOHJWQOLVQBNQOUVZAFKHWENXHEZO" hidden="1">#N/A</definedName>
    <definedName name="PPORIMBOHPRSOBPFXVPZUQXCTTRFQWDUDWYLFEEWDOPUZWLTCMWTNDIIHKGJYFFNOQMYGCUGQFHOTEKEXLWVJAJCEREJGQCNAWUAIPAUZLIXISVZTJOONQBFIXEDMNPLXFWNOYMPWULSFFTXDRBRDMZMZJAMDJMKQYDEJVKLBEOSMCALNGJNVIIQLMIVJYXOJIELQHHBBWCQAPBKQKAJITLQTRXGGRSWIZNOSBFAQZYBTQTIWPXYPCQGYWDYUAG" hidden="1">#N/A</definedName>
    <definedName name="ＰＱＧＪＩＤＴＱＱＱＳＬＯＳＡＮＮＶＱＲＮＡＯＤＣＴＷＲＮＵＺＱＱＫＫＸＣＩＷＧＷＩＩＣＢＹＨＦＲＪＯＲＰＶＤＥＯＰＵＧＷＥＵＹＨＬＧＷＴＵＴＶＯＫＯＤＲＤＦＧＣＯＤＳＫＩＣＮＩＤＫＰＨＺＳＧＲＸＥＶＥＸＺＭＧＦＢＬＪＶＦＳＶＫＭＴＥＥＺＸＬＴＤＮＷＵＰＵＵＴＷＯＬＣＪＩＱＳＴＰＣＪＧＹＰＱＡＯＲＹＺＦＺＳＧＲＱＥＶＥＸＸＫＱＮＷＵＧＲＤＺＯＸＥＰＪＹＶＫＬＢＬＯＹＯＴＴＳＶＧＫＮＤＪＪＲＴＢＯＶＳＫＡＣＭＡＤＪＩＺＧＴＴＧＫＲＦＱＣＬＹＬＱＮＷＯＺＲＸＡＹＥＭＴＸＹＤＰＭＡＱＴＤＨＤＢＢＡＣＫＮＷＪＣＸ" hidden="1">#REF!</definedName>
    <definedName name="PQVGESTKNWBVL" hidden="1">#REF!</definedName>
    <definedName name="_xlnm.Print_Area" localSheetId="5">'【様式4-6】育波公民館'!$A$1:$AI$26</definedName>
    <definedName name="_xlnm.Print_Area" localSheetId="7">'【様式4-6】室津ふれあいセンター'!$A$1:$AI$44</definedName>
    <definedName name="_xlnm.Print_Area" localSheetId="6">'【様式4-6】仁井公民館'!$A$1:$AI$46</definedName>
    <definedName name="_xlnm.Print_Area" localSheetId="13">'【様式4-6】生田集会所'!$A$1:$AI$37</definedName>
    <definedName name="_xlnm.Print_Area" localSheetId="11">'【様式4-6】美湯　松帆の郷'!$A$1:$AI$66</definedName>
    <definedName name="_xlnm.Print_Area" localSheetId="3">'【様式4-6】富島分団消防器具庫'!$A$1:$AI$31</definedName>
    <definedName name="_xlnm.Print_Area" localSheetId="10">'【様式4-6】北淡県民サンビーチ'!$A$1:$AI$20</definedName>
    <definedName name="_xlnm.Print_Area" localSheetId="9">'【様式4-6】北淡室津サンビーチ'!$A$1:$AI$27</definedName>
    <definedName name="_xlnm.Print_Area" localSheetId="12">'【様式4-6】北淡震災記念公園'!$A$1:$AI$76</definedName>
    <definedName name="_xlnm.Print_Area" localSheetId="8">'【様式4-6】北淡震災記念公園（セミナー）'!$A$1:$AI$43</definedName>
    <definedName name="_xlnm.Print_Area" localSheetId="4">'【様式4-6】歴史民俗資料館'!$A$1:$AI$65</definedName>
    <definedName name="_xlnm.Print_Area" localSheetId="1">'様式4-5(A施設群 )'!$A$1:$L$22</definedName>
    <definedName name="_xlnm.Print_Titles" localSheetId="5">'【様式4-6】育波公民館'!$1:$3</definedName>
    <definedName name="_xlnm.Print_Titles" localSheetId="2">'【様式4-6】旧生田小学校'!$1:$3</definedName>
    <definedName name="_xlnm.Print_Titles" localSheetId="7">'【様式4-6】室津ふれあいセンター'!$1:$3</definedName>
    <definedName name="_xlnm.Print_Titles" localSheetId="6">'【様式4-6】仁井公民館'!$1:$3</definedName>
    <definedName name="_xlnm.Print_Titles" localSheetId="13">'【様式4-6】生田集会所'!$1:$3</definedName>
    <definedName name="_xlnm.Print_Titles" localSheetId="11">'【様式4-6】美湯　松帆の郷'!$1:$3</definedName>
    <definedName name="_xlnm.Print_Titles" localSheetId="3">'【様式4-6】富島分団消防器具庫'!$1:$3</definedName>
    <definedName name="_xlnm.Print_Titles" localSheetId="10">'【様式4-6】北淡県民サンビーチ'!$1:$3</definedName>
    <definedName name="_xlnm.Print_Titles" localSheetId="9">'【様式4-6】北淡室津サンビーチ'!$1:$3</definedName>
    <definedName name="_xlnm.Print_Titles" localSheetId="12">'【様式4-6】北淡震災記念公園'!$1:$3</definedName>
    <definedName name="_xlnm.Print_Titles" localSheetId="8">'【様式4-6】北淡震災記念公園（セミナー）'!$1:$3</definedName>
    <definedName name="_xlnm.Print_Titles" localSheetId="4">'【様式4-6】歴史民俗資料館'!$1:$3</definedName>
    <definedName name="ＰＳＨＯＯＷＸＺＶＨＤＶＭＯＹＭＯＶＵＪＷＷＫＯＴＤＴＦＯＢＯＵＲＡＲＤＶＡＤＢＨＰＸＵＹＫＨＷＸＮＲＡＥＺＰＭＮＭＯＨＫＯＷＫＪＲＳＯＡＰＥＤＵＯＺＵＰＷＢＴＴＭＭＡＪＸＨＷＩＲＸＲＱＮＷＶＧＹＤＧＥＫＴＴＱＶＧＸＭＴＫＮＷＢＶＬＪＪＩＬＤＡＤＳＫＴＵＷＳＥＴＩＡＹＳＣＹＴＡＦＩＢＵＩＴＡＨＸＧＺＢＯＦＣＬＫＶＥＨＦＬＭＵＥＦＫＸＭＵＤＮＧＡＱＶＶＶＮＫＮＤＪＪＲＦＢＯＶＳＫＢＣＭＡＤＫＰＺＧＡＴＧＳＲＨＱＪＬＹＬＱＮＸＶＧＲＥＡＱＹＦＱＮＺＷＬＭＣＭＰＴＯＥＩＩＩＫＷＺＤＳＹＹＧＩＱＤＬＨＺＱＲＢＱＳ" hidden="1">#REF!</definedName>
    <definedName name="PTODBBADVSWLYRZBCYKZOWQBWRYDVVOHVGNUKTMOGFCLKVXAYEGNYZDRGOXHROJZDEDFYQFLLTVWSEMIARTDRTAFQXQJUTHYHACPCHERCNZWUZIPAUZKIXXOMQKAFFEHSWZPVVDFUGOKCTUEGNMPBBPTAOXNZIVIOLUMXPUXVVCGHLXVJKBENRMCSRUMQTCPPXSTPBQFEVPAVQXFFZZMRXLVKWFLFEBOZRWZXDMMXYCQFNDGQUOECCBEWTWMZSA" hidden="1">#REF!</definedName>
    <definedName name="PXGQAXSHMMLOGDHWCCKFBNVRJABMACJOZGZSGRQHPIKXLQNWLWIECIRYJDHTRFGWHJUKOOIUXBQHPRTOBJFXOPZOQXVYLLYDJSIUDQDIFPGRJPSQWELINYWKLCFOTNDBBADVZCKYXMNJWKAYPKUPLRTTMMAELZJVEKFDAJITLQTRXGGRSBRGOEHRVPFDDCFXUYLEMOPDRHZWRBWSZEVVPIVGNWFYANHFCMKVGTWUZBITUZTHPZEBWLQQPSKHKAL" hidden="1">#REF!</definedName>
    <definedName name="ＱＡＫＴＱＬＢＦＧＦＲＯＳＨＮＮＶＸＹＵＧＯＫＣＴＵＦＴＶＣＤＫＥＸＫＷＢＳＢＵＷＪＷＢＹＨＧＲＣＰＬＪＰＸＵＮＳＥＢＱＲＨＲＵＹＴＭＭＭＯＡＤＨＷＣＣＸＺＵＨＰＬＤＵＶＦＵＷＤＢＳＺＭＭＡＥＫＴＪＶＥＲＥＫＨＱＨＴＬＱＴＲＸＦＮＲＲＷＸＭＮＤＨＱＵＰＦＣＤＣＥＸＡＥＭＺＺＨＣＤＺＳＨＧＸＲＣＸＳＺＥＷＷＰＰＤＨＮＢＭＹＨＮＨＧＤＭＬＷＯＴＷＵＢＢＭＮＲＤＵＪＱＨＫＴＹＭＫＫＫＭＦＤＳＧＹＵＶＲＥＳＩＡＹＳＣＸＴＡＦＷＷＱＩＴＺＧＸＧＺＢＯＩＨＹＷＩＴＦＩＧＭＴＥＦＪＯＭＵＤＮＸＵＰＥＪＪＩＬＤＡＥＴＺＺ" hidden="1">#REF!</definedName>
    <definedName name="QAWRVMMGFJPDNDPYEYYHGRJORPVEEPQSIXFVYIZOMMLOGDHWJCKYUHVLDBVFAWDIZZTMZLRYDWYLPMVTFQCFDJKVVAFCRZISCZUKAZBUQUJQPXZBWJRNFCMADKPZGATGSQHQJLYLQNXVGVRQVELWGSPEFKNRMBGGFIUXBQWWEGHDPXXOPAOQXVNTGGUYEUKWFSFKHRIULRUSYGNRSXJGHXBTOEBCBDWZDLYYGBKWLAZQKUQLSXOAANSYMWLXGMG" hidden="1">#REF!</definedName>
    <definedName name="QBIPGOHJWQPMVUF" hidden="1">#REF!</definedName>
    <definedName name="ＱＦＤＤＣＦＸＵＹＮＡＴＢＤＥＣＱＦＹＶＱＫＦＭＲＪＩＣＶＪＵＷＮＶＯＱＤＸＷＴＣＢＭＸＪＭＫＱＢＭＭＲＷＴＩＱＺＪＴＱＬＢＦＦＷＯＬＯＤＹＧＩＪＦＳＺＷＯＦＧＴＶＣＨＳＺＳＬＺＫＫＹＯＸＱＨＵＺＷＦＥＰＡＸＶＢＫＲＬＰＢＺＤＴＤＧＫＦＶＺＺＺＢＮＱＵＲＲＺＡＣＹＫＳＯＭＮＸＬＯＶＴＧＳＳＧＫＱＦＯＥＱＺＭＺＦＣＲＣＵＡＤＢＧＰＷＡＢＧＲＰＧＷＡＪＮＩＹＶＷＶＸＱＴＸＦＴＳＡＶＨＴＩＸＷＮＨＳＮＩＰＵＭＭＦＩＭＳＧＱＧＳＢＦＥＢＫＩＵＬＲＵＳＹＧＨＲＹＫＢＱＸＯＲＡＥＺＰＮＮＭＰＨＥＨＷＫＣＬＣＹＬＺＰＨ" hidden="1">#REF!</definedName>
    <definedName name="QGISGIPOFMZZMQXLVKWFSFLBTEWBECIRYCCHTQRILUZTJHHGJQUCQPXSUPCQGFWQAVRYDUZZNRXLWIRXRQNWVGYDGEKTTEVHXMUYIMHXUUUWWAPDVDFHCPDTLJDNIELQSMFTEKRCVXKEDAJITCFDIDOPTYWKSCMVTOTTSVNKODJJRTUQCKGYPMADKLRLEOOCTBUWINKTSDOAWUAJQBLXUJKAKNRMBGGFITXAIHPRSOBIFXOPZNQXVERRFJPZOAJ" hidden="1">#N/A</definedName>
    <definedName name="QHITHJQOGJJXBHVFVHQDQVSBTINQOUCKOOTFCRSILVZVTTSVNRUCQPXGBOCSRICMHDKPGGAANJXHXJSYCZIHSKPSIQRBCHTJRHKUYTJGGGMIMBPHPRSOBQIGALGBIQQKDQBIPGOHJWQXHFQBORBDKVWBFDSZJTCAUKAACVRVKQQYABXJRNFWYIWYFGNHANZYMDMEHTHMJCOZLHFLTBMFKFTULVXBWMQRQSEHLAHGOQSLTPHYZJYAHFXDQQEIOXN" hidden="1">#N/A</definedName>
    <definedName name="QOALXAYEFNYNSPEMVFPMHWBBADVSTZZHJKGSAWOFGRFHISZTMALKYGZBOBGDNLWHUQOUCJUOTFCRXHJNIYDKNYCFUBAJKMIUCYQHISHJQOBOOCGMAKAMVIVAXHYKBSQWEEFKVTIJZCMQKAYYIAEHQDDLGHDPETSJDOJELQIQQDIOCMBNLFDAJIAFIGMUVGGLXNCKADNRMCIHJCYCRFXFHJERJBZUEZUBHYYRLYJFWFYANHFCMKVHKIOQXIJNSNU" hidden="1">#N/A</definedName>
    <definedName name="ＱＯＵＤＫＯＰＴＦＤＲＳＪＭＶＺＵＫＨＩＴＭＰＴＢＺＨＣＥＡＭＢＱＰＧＡＫＧＢＬＤＤＷＷＺＧＵＥＴＦＯＵＯＮＫＴＳＤＭＰＮＳＢＢＭＮＳＧＶＣＴＥＩＤＳＱＱＱＳＬＷＬＺＲＺＢＤＹＬＺＰＨＦＺＪＥＡＨＭＯＩＢＰＡＧＮＥＮＧＩＶＰＯＬＵＳＥＭＰＮＴＶＣＮＱＶＴＩＰＺＪＳＱＫＡＦＦＥＨＨＬＡＧＧＯＱＲＮＺＨＤＶＭＮＹＭＯＶＡＬＳＬＤＰＯＣＴＢＵＷＪＸＣＺＳＥＯＢＸＶＢＪＲＢＶＡＭＪＹＺＰＡＥＺＰＴＵＨＴＷＡＰＶＶＤＦＧＣＩＥＷＮＯＹＮＨＦＸＥＱＱＥＩＰＬＡＭＶＩＶＢＹＨＺＫＣＨＫＩＯＸＥＩＪＮＺＸＹＯＲＢＦＺＰＮ" hidden="1">#REF!</definedName>
    <definedName name="QPMVUFQCFDJLIINSPXHRAXSINNMOHDHWDCKFBOVSKACMADJPZGZTGCQHQJLYLQNWVGREAYEYJDIURGHXHKOIYDDCCFJYEEGHDQFXOPZOQXVNTGGUYESCSSFSXUEVHYEHFLTARVHETUKOXBWMJKJWZDLYYGBCYLZPOEZPLSXOOIIVAGUYKTZTSPYXIAFIGMVVGHLXOWMPZDYNDCFXUXNATBDEAMBQIGASNUZVPIWHNULUNNHGDMKWHTMSTBLMRWT" hidden="1">#REF!</definedName>
    <definedName name="QTLOSAONVQSOAPEDUOYUPWEEXXLPVJTJVEKEDAJHTVYWCKLWWBNDSAQTDHCSBACVRVKYQYUQCRJHCMHCJPGGZTGRKAJCERLKHQOALXAYEFNYYDIGNXHQOIYDDCFXUXMKSUWPXTLCDNCELQBHBUITSGXEGTGLISQBMZVTZHOZJVSHIYILPKAEFEGSVZOUUWXTGNJBSUESUBARYKLYVJSIUDQOLULXPUXVBJRUVAMJKAENRMCZAZBUXBJXWETOBPF" hidden="1">#REF!</definedName>
    <definedName name="QVHETUKOXBWMJKJLEHLTG" hidden="1">#REF!</definedName>
    <definedName name="ＱＶＮＮＧＧＵＹＥＳＣＳＥＮＴＮＭＪＳＱＣＵＺＰＵＤＤＯＰＵＦＷＬＳＪＭＶＪＺＷＸＷＹＲＮＲＧＴＪＬＭＩＵＪＹＱＯＩＴＯＪＱＶＮＩＢＰＡＧＳＢＵＷＪＤＣＺＩＨＳＤＰＳＬＭＵＥＦＫＰＭＢＨＲＡＸＳＩＭＮＭＯＨＤＨＷＤＣＫＭＯＪＷＣＵＬＭＷＬＮＵＺＫＱＳＦＲＱＥＶＤＷＹＬＹＥＢＸＪＵＧＣＡＧＯＷＧＡＦＲＯＤＥＵＥＨＬＧＰＰＯＲＣＧＪＧＧＯＱＲＮＡＨＥＷＮＯＹＭＰＷＵＬＳＦＦＬＲＧＰＦＲＡＮＡＲＡＳＤＶＢＥＣＨＱＸＢＣＨＳＱＦＦＷＺＪＮＨＪＫＪＬＥＨＬＴＧＧＯＪＫＧＴＨＸＷＮＴＯＪＱＶＮＮＧＧＵＹＥＴＣＳＥＮＴ" hidden="1">#REF!</definedName>
    <definedName name="qw" hidden="1">#REF!</definedName>
    <definedName name="ＲＡＥＺＰＭＮＭＯＨＤＨＷＫＣＫＭＯＪＪＹＱＯＩＴＯＪＱＶＮＭＧＺＮＱＸＯＷＰＲＥＹＸＵＤＣＮＹＫＮＬＲＴＷＸＣＧＥＴＡＫＵＤＢＶＬＱＱＰＳＫＷＬＲＲＺＢＣＹＫＳＯＧＸＺＪＸＺＧＬＷＤＷＰＮＭＡＲＺＳＵＨＭＩＳＱＣＭＺＶＴＺＨＰＺＴＶＳＨＩＹＩＬＰＫＡＥＦＥＧＳＶＺＯＵＵＣＲＮＡＨＥＷＮＷＬＮＵＳＫＱＤＤＲＮＢＫＡＭＶＩＶＢＹＨＹＫＣＨＫＩＯＷＥＩＩＮＩＷＸＯＲＡＥＺＰＹＸＡＳＷＺＩＶＶＤＹＺＶＨＷＬＫＢＶＧＢＷＤＹＹＳＳＦＪＱＺＰＢＫＱＫＩＦＰＮＹＱＷＺＸＣＬＬＷＮＺＰＥＭＣＦＰＴＯＥＢＢＢＨＤＨＷＫＪ" hidden="1">#REF!</definedName>
    <definedName name="RBIBVITTHYGZBOBPZXITGCAGOVGAFRODEHKOIYDDCFQRQNFWXHVYFDUBOOBGMAKAMCPVSBSEWBECIQYBSEBQRHLUYTJGHGIBEIQEDLGGTHXWNHRMIPFFZZMQXGVIQXRPMVUFXDFEJSSDEXOCKBELGWUUTVOKODRJRTVQDRHZXRZVCHYYSLYKQIQJLYSROXWHSOMSUBMMRWUTCMWTOEIIIKDZDSSACDZMTQIZAKYBHNXEXREPOFOHJWJOLUTEPCY" hidden="1">#N/A</definedName>
    <definedName name="RLPBZNOFPR" hidden="1">#REF!</definedName>
    <definedName name="rytf" hidden="1">#REF!</definedName>
    <definedName name="rytu" hidden="1">#REF!</definedName>
    <definedName name="SAPBEXdnldView" hidden="1">"6VJBV8MA63D90WOHXHEU9V57V"</definedName>
    <definedName name="SAPBEXsysID" hidden="1">"BWP"</definedName>
    <definedName name="sd" hidden="1">#REF!</definedName>
    <definedName name="sdrtud" hidden="1">#REF!</definedName>
    <definedName name="sdtfs" hidden="1">#REF!</definedName>
    <definedName name="SEBQRHRUYTJNNNP" hidden="1">#REF!</definedName>
    <definedName name="sencount" hidden="1">1</definedName>
    <definedName name="SGHXIKOJZDED" hidden="1">#REF!</definedName>
    <definedName name="SOSHONVXGSAWOFGRFHOTEKEXLWVJUNPCPVSBALWIECIRYJDHTRSISVZVZZYBBFUBAIKLHUBYSTESUBZRYKKYCIXGTCPCIFOGRJORPVEABGSPEFKTXSIGGFIAEHPOWRSOAPEDUPZBINEEYYLQWKUKWFLFMVTFXCFDJRSCDFVKSILVZUKHIHJCYCQIQSUNCRJHBMHCJRRLERDJQHQILXSQNWVGRSQWXFPQVAXMUDNXUPEJJILMPFLLTVDQXTMCEOC" hidden="1">#N/A</definedName>
    <definedName name="SPQPRKGKZMFNPQMZNDVFPKFMRJOHUGMTKSLNAYXAYEFNXYDIFUCLVFCXMJJLEAETZZHJKEMIARSCRTAFBVOBNMARASVGMJSQCNZVTZHPAQCZOPFPSWRGLLKNZCGMMUWXTSOGXZJXZGHOBBPTZNXNZMAFCLDOGLOMSBIMNRDBPQWFJEURSRTMPTBPOWRTGUKJAULGNSJVVJNTHRHTCNMJSQCUZCAGOPAAFRHWEUXQKAYYXASPSIVOWYZVHXPMHRM" hidden="1">#REF!</definedName>
    <definedName name="STEEJVLAIYBLPKAXYXZ" hidden="1">#REF!</definedName>
    <definedName name="STSUNQUEEMHIERFUTKFPKFMSJJCCQUXHXJSYSQNXVNPLPESKSUWRESIAYSMIPULLFYLXDKBJCETSPYXITFIGMOVVAFCRZISCZUKOWYRNRGMMUWXTGNJCSUESUBHNGZNYXMTMOBOURAYKVHDBHMXQVHETUKUXBWMQRAMPTIPOWYZVEASJDRUAZQXKKQWKUKWFSFLIRIUMRUSYGZAFRODEUXHLGVTTSVNRRFEMHJFRGVULFPOVASSLLZDJXHXJSYS" hidden="1">#N/A</definedName>
    <definedName name="ＳＸＪＧＶＷＭＷＺＤＹＮＳＳＲＵＬＰＥＫＫＳＵＶＳＡＷＯＦＧＱＷＤＢＳＺＭＭＺＥＫＹＩＸＪＳＦＳＹＶＫＷＯＴＷＵＡＩＱＵＵＺＬＩＸＹＯＲＢＦＡＱＰＯＲＪＦＮＡＡＩＤＥＡＮＢＲＱＰＡＶＱＸＣＵＵＮＮＢＦＬＺＪＺＪＰＪＨＥＮＭＸＰＶＹＷＢＫＫＶＣＯＦＴＢＲＶＥＩＤＴＱＲＱＳＬＨＬＡＮＧＯＱＣＰＤＴＬＪＤＮＩＥＬＱＨＨＢＵＨＯＶＭＵＮＰＣＷＶＳＢＡＫＸＡＹＥＯＺＡＥＪＨＶＤＮＸＧＤＹＨＨＨＪＣＹＣＲＸＸＦＨＩＥＲＹＢＳＴＤＳＱＶＦＭＧＺＭＹＸＬＣＫＨＵＨＮＨＧＲＣＰＬＪＭＵＥＹＤＰＭＢＣＳＣＦＪＥＴＹＭＯＡＤＨ" hidden="1">#REF!</definedName>
    <definedName name="SYGORSXJGVWMPZDYOLLLNG" hidden="1">#REF!</definedName>
    <definedName name="TBJUNSEBQRHRUYTJSRUGJNCIIDFANVRJABLACJHYKKXCIWGVHQDRWTCUFXCPVDKOZKIXXORALAYYYATWAIVVDYZZODCTOYTOVASSLLZDKYHXDJDCZIHSKPSQWFFQRVHSAQTDHBRPPORJGJZMYABXKYOGDYIDZGLCCWUFMTKSZMGEBLJUFSVTYAHSTYDAPXVECWMRRQTTWMSSACDZLHZQRBQSZEPVPIWHGULUNPCGDMLWHTPNTCJUOSECQRWZDYO" hidden="1">#REF!</definedName>
    <definedName name="ＴＤＫＥＸＫＶＶＪＡＩＢＤＱＤＪＧＰＯＺＫＷＳＳＡＩＳＭＲＤＡＰＱＧＱＴＸＳＨＭＭＬＪＮＱＧＭＭＵＷＸＴＦＮＪＢＳＴＺＢＩＧＹＥＲＲＦＺＮＸＭＹＨＵＨＮＫＴＬＷＯＴＷＵＡＪＯＯＴＦＣＲＳＡＫＯＩＹＷＷＶＹＱＵＸＧＰＸＳＴＰＣＱＧＥＶＱＡＶＲＸＤＵＵＨＶＺＧＵＤＴＦＪＤＢＹＩＧＲＪＰＳＱＷＥＦＰＪＶＭＡＩＹＣＬＨＸＶＶＵＸＰＭＰＦＺＨＪＫＧＴＨＸＰＮＨＲＷＤＩＡＡＴＭＡＬＲＺＰＹＲＴＧＡＺＷＦＤＰＡＥＣＨＪＱＢＣＨＭＪＹＦＰＫＨＣＳＷＸＷＹＲＮＲＧＮＭＵＷＸＴＧＮＫＨＩＴＨＪＱＶＧＮＧＺＮＭＡＲＡＴＶＩＶＡ" hidden="1">#REF!</definedName>
    <definedName name="TELSIRKMZTSPYWITFIGZGRSWBZNVFPYWQGLLKNFRGNMHJFRZVNEFQEGNSDJIVGGULTMOBOUMKVGTPNMUEYDPMBCSCUPFJKJLXAETAZHWSEMIARSDRTAYQXJJXBHWFSBOBHENFQINQOUDKOFRODEUXHLFFFEHZCGOCBJEGCODCTNYTOVASSLLZDJYHXDKECZIHSKQSRWFFQRWHYGWZJNIXVVUBXBQDWEGHDQEXVPZVQXCTTNFQWEUDKWRPMVUFQC" hidden="1">#N/A</definedName>
    <definedName name="ＴＥＰＣＹＷＣＫＲＣＷＢＮＫＺＡＱＡＤＨＢＬＬＫＮＺＣＧＱＰＸＺＢＸＪＲＮＦＷＸＨＷＹＦＤＶＢＯＱＶＢＰＺＯＡＪＷＪＰＭＶＮＳＸＡＹＥＭＵＹＹＤＰＰＱＨＫＴＹＳＩＧＧＦＩＡＥＨＰＤＺＵＶＲＥＳＩＨＹＳＣＸＴＡＬＬＥＥＳＷＣＱＡＱＣＬＲＬＫＨＱＢＴＺＢＡＦＯＯＺＡＦＱＨＷＤＵＶＺＵＫＨＩＨＪＣＹＣＲＥＸＦＨＩＥＲＫＣＡＵＥＺＶＣＨＹＹＳＬＺＫＱＸＬＥＧＴＮＭＪＳＲＣＮＺＣＩＪＲＢＣＨＭＪＹＧＰＺＪＧＢＪＫＪＬＥＡＥＴＡＺＨＪＬＩＰＬＤＫＵＪＬＳＸＩＯＩＢＰＡＺＮＥＮＧＩＶＩＮＶＵＦＱＣＹＷＣＬＳＤＸＣＺＯＰ" hidden="1">#REF!</definedName>
    <definedName name="TGOKCTUETVCARYLINTHRGSANTQZQCUZCAGOWZAFRODEUSWRHEFEGZCGOCBJENZODCTNYTOVASRLLZDCLBNWCWVSBZLDILJPXYJGSJXFWZYTIGGFIAXBQDWEGHDPETLJDUQXCTTNGTFLVDWYLFEBKJUFFEJLSDEJNLTCMWTOEIIHKCZDSYYGIJFLHZQRBQDITATMALLHQJLYLROXWHSEAPYFQKPAYNNEORBRVVVXJMQFLLTVWQYUMDEODFWNUHHU" hidden="1">#REF!</definedName>
    <definedName name="THRGSBOBHENASXAPYFJKPAYMNEHQBQOONQIMPYLLTOPJXNMCXHCYEKBBUVIMTHRGNTNLIRQBTNLRZALLQCSHPFISWRHEFEKHKZNFOPRNZODVTNXTOVADXQDPNENGIVZWFELYBZEGNYZEJGOXHROKOPOQRUJQQYZBXJRNIJTHKQWGNGANYYMDQSFSXUDCNYLHFLTALFKWTIJUXBWMCBEPTWMSSNOKXMEVWHVXECUYZMQXLVKWFSFLIRFXCFDJSOP" hidden="1">#N/A</definedName>
    <definedName name="TJVEKEOXWHZFHGLUUFGLWNCJADMRLHHGJBYBQEWFGIEQFUMKDXEVEXZMGEBKJUFSUTYAHHMRODLUEOLGWABACVRVKQQJKGSAWOFFTWDISZTMZLKYGZBOBGDMLWHUQOUCJUOTFCRXHJNIYCDNYCFUBAIKMIUCYQHISHJQUBNNBFMAJZLUHUAXGYJORPVELPQUGDSTJNWAAXXXZSVPCCKFGCPDTSIDNIELQHHBDIOCMBNWCWVSBTLQTRXGGRSWIZO" hidden="1">#REF!</definedName>
    <definedName name="TOKRWNNHANZFMDLEGNMJSQCNZCAGHPAAFKQYHRJEUYBDWSWLRRZBSFMIARTDRTAGQXQKXIIYHACPCIFOMYJVAGPWHBFRPDEVFHLGWABAZDGWCCOQMYWOFGQFHOMVIIWAGUEUGPCPVSBSYEHFLTBEFKNCDTWGKFUSSRUMQTCPPXSANBRQHBLGCJOFFZZMRXLVKRXRQNWVGYDGEKTTEEGXMTKNWBOMMLNGCGVJBJLNIDTLJDNIELQHHBUITZGRKMZ" hidden="1">#N/A</definedName>
    <definedName name="TQFNWGQNIXCCBHDHWCCKMNJWDZRDOCELQBIBUITTHXGEREKHQOALXTRXYJDHTRFGXHJNIWXWYKNRGNMUWXTGNKCXHVXEDUBNMRXLVKXFSGLIRJUMSNSBIMNSDBPQNWAVLJJIKDGNAAIDEAMBQPGNJELQHHBBPTZNYKTZTSPYWIAFIGMUVGFRHWXAKOJYWHJCYCREXFHIERFVNKJEZGMDDWQDOVCEXZMGFCLKVMPNTUCNNSXUJRAKURMCGGGIAET" hidden="1">#N/A</definedName>
    <definedName name="TRXFNQRWIFUVLOYCXMKKJMSVDRQZTVRDSHIDNIDKQHHAAOSZNWMYHNHGDNZRWZXDLMXXCYNVLOYCXNKVYQNQGTMUAWIXMECWHCXEJBAUNBMTKTMOBWTDBMXKNLQSZKLQVSISCLJDTYYXDADTZZHJKGSARIJTIKRWHNHAOZYMDMFHUHNNLXHUQOUCKUOTFCDTDGKFVZAZBNQUJPPXZAWJQIZAKZBIRYLLYDJXHXJSESXUDJBGJHNWDHISQEFWZIS" hidden="1">#N/A</definedName>
    <definedName name="TSJEOJEL" hidden="1">#N/A</definedName>
    <definedName name="TTBDKWEASJLVJLSXIPIBPOCTCVXKXCZJHSYUSYHNHMYVKLBLOSNCHHGJUKZFFNPQMZGDVMNXLOUTKSSGKQEOEQZMZKTKWOTWUAIQUUZLIXYORBFECCBEWZDLZYGBDZLAPOFSNIPUMLFFTSGQFSAHBZWFEPHNPOKKVWBMDSAQTDHBEEDGYVYOBUCEFBNCRJHBMKRWOOHAOZFNDMFHUONKTRDPSQWXFPQVAXMUDNXUPERQTLIMBHHPRSOAIEWDNCE" hidden="1">#REF!</definedName>
    <definedName name="TTGKRFPEQZMZFCLDOGLOKSAEEGETUKNXBVLJJILDHKSKXMLCWHCXEJBAUUIMSGQKTZTROYWHZFIGMUVFWIZNVLPYCXNKLKMFBFUHNPQMZNDVSIEZGLCCWPDOUKTMOBVCLKVGAYEGNYZDIGUCMWFCXNRSRTUXMTTBCEAMUQIZALTAFPWQJWIHVGZBOBHENLXIUQOUCKTYKHWXNXAEZOFEGSVZOVUCEFBO" hidden="1">#REF!</definedName>
    <definedName name="TTNNAFLZJYKTZU" hidden="1">#N/A</definedName>
    <definedName name="TUESVBHRY" hidden="1">#N/A</definedName>
    <definedName name="TUFTVCH" hidden="1">#REF!</definedName>
    <definedName name="tuiot" hidden="1">#REF!</definedName>
    <definedName name="TUWSEMIARSCRTAFQWQJXIHWEXZMAFCLKVEAYEMUEYDPMBCSCFJETYYLXAETLTVWSEUMDEODFMKCIVVJNTLBNWJWBYHZKCILJOXLMRCAPPGJTXRQQQSLOSANNVQRNAODFZJEAHMDDXXKPVJTIUDJECZSDVBECIQQBCHTJRHKUYTJGGGIBXBQDWEGHBQFXVPZVQXCUTNGUFLSJWYLFEBKIUFRUSYAHNRWUIQAKTOEIJIOLOEKKFGCPEWNOYNPWBLX" hidden="1">#N/A</definedName>
    <definedName name="ＴＶＩＣＢＹＨＣＮＺＣＡＧＩＰＡＢＦＫＩＱＺＪＴＱＬＡＦＦＥＨＺＷＺＰＶＯＱＲＮＡＨＥＷＭＷＬＮＵＺＫＱＫＤＲＣＢＰＧＴＶＩＶＢＹＨＣＮＺＶＴＺＩＰＡＵＹＫＩＪＡＫＭＱＬＢＦＧＦＨＴＷＡＰＷＣＥＦＢＮＶＲＬＮＸＬＮＵＴＫＲＥＥＲＶＣＱＡＰＢＪＷＢＹＨＺＫＣＩＬＪＯＸＥＩＪＯＺＸＭＮＤＢＦＡＱＮＮＮＰＩＬＰＸＫＫＳＮＩＶＪＺＹＰＪＴＯＫＲＷＮＮＨＨＵＺＸＨＸＪＳＹＳＲＯＸＶＨＺＥＨＦＬＴＵＦＣＯＦＴＢＲＶＵＯＥＣＣＢＥＷＴＷＬＺＳＡＢＤＺＬＡＰＨＦＺＷＳＹＥＶＶＯＩＶＧＮＤＭＦＨＡＹＶＥＤＯＺＬＯＸＹＧＱＲ" hidden="1">#REF!</definedName>
    <definedName name="ty" hidden="1">#REF!</definedName>
    <definedName name="tyui" hidden="1">#REF!</definedName>
    <definedName name="ＵＡＩＪＴＵＺＬＢＪＺＤＭＱＬＸＸＷＺＲＯＲＧＵＮＶＷＹＵＧＶＮＬＧＱＬＧＮＳＫＫＤＷＫＶＣＪＺＩＢＤＶＵＲＡＺＫＶＨＫＩＯＱＸＩＪＮＳＱＥＭＳＢＹＴＪＯＯＮＱＩＥＩＸＥＤＬＮＰＬＸＦＲＩＪＵＩＫＲＷＨＯＨＡＯＺＺＰＸＱＳＦＳＹＶＥＤＯＺＬＨＦＬＵＢＭＧＫＷＵＶＬＶＹＣＸＭＲＲＱＴＥＩＬＢＨＡＣＤＺＭＴＱＩＹＩＸＺＧＥＶＣＰＰＤＨＮＢＭＹＨＵＨＶＥＷＨＺＴＲＸＦＭＱＲＷＩＦＴＪＭＷＡＶＬＩＩＩＫＤＧＫＳＦＦＮＩＪＦＳＧＧＸＳＣＸＴＺＦＨＢＢＯＴＺＮＸＮＺＩＯＩＧＤＭＬＷＯＵＧＭＵＶＦＧＬＸＮＣＫＡＤＮＫＡ" hidden="1">#REF!</definedName>
    <definedName name="UDWYLFEAKIUERUSYZHEINLZHRBKHCSWXKCZCRYYGHJFRZVNEBATGSRFQJLYLQNXVGREAYEMUEYAYMNDOQUPFJKJLXPELLTUWSEMIARSCRTAYQWVJNTHRHTCPCQZQCUZCAGOWAAFRODEUXHLHFFEHZRANNVQRNZODCZJEAHMDDXXKGUEUGPVPNFDPHMPNTBCMNSEUJRWFJEUSSRUMJMBTBDEAMBQIGALGUZRQKDRCIPGPIKXRQMWRCORPVXEPPUZ" hidden="1">#N/A</definedName>
    <definedName name="UELEYLWWKBJCEREKHQPTFBZFOVLQCZOPADHCSWXWYKNRGNMUWXTGNKEPCPURASHMPNTBJNNSEBCTWFJEUSSRUMPNAAIDEAMBQPGALGTZQQJJXBIWGVHQWQPMVQIOQPUDDOPUFWLUXHLGWTTTVOKODQJRTUQDRHICMHDKPGGATHKRIQJLEDZJHTDQTRXYGQRMKYGPAJGBRHGJBYBQXXFGICJFXOQAOQXDNUNHUFFTJSLLYEBKJUFRNLRAHSMQCAO" hidden="1">#REF!</definedName>
    <definedName name="ＵＧＷＬＴＪＭＷＡＶＫＩＩＩＫＤＺＤＳＦＹＧＤＺＬＡＰＨＦＺＫＦＡＨＭＥＥＸＱＥＰＺＱＹＲＴＧＡＺＷＦＥＰＡＭＰＮＴＶＣＮＯＳＰＤＬＵＦＯＬＧＷＡＢＡＣＧＫＺＦＦＮＰＱＭＹＧＣＵＬＭＡＣＪＯＹＦＺＳＧＦＴＫＴＭＣＱＶＳＢＡＬＷＩＥＤＩＮＹＲＷＩＦＵＶＬＶＹＣＸＮＲＲＲＴＸＡＰＷＷＥＦＨＤＰＸＴＬＣＤＯＣＥＬＪＷＪＪＷＢＨＶＦＵＧＰＣＱＶＳＢＴＥＷＢＥＣＳＡＥＥＪＶＳＨＩＹＡＥＹＯＭＭＬＯＧＫＮＷＪＪＲＣＸＫＹＯＮＥＹＩＤＵＺＲＲＫＫＹＣＪＸＧＷＩＲＸＲＱＮＷＵＧＹＤＧＭＶＶＧＨＬＸＯＣＫＡＥＮＢＱＯＯＮＱ" hidden="1">#REF!</definedName>
    <definedName name="UIMSGQGSBHBZWGEPHNQOUCZZEQGVDIRVQGDEDFYUYNFFLCCVPCNUBRATVICBYHCNADBGIPABGLIQZJTQLBFFFHAWAPVVRSOAIEWNOYBINXEYREQPDUCVXKXDAJITCYWCKSCWBNKLBMOSNDHSUGJOUUCEFBNVRJABMACJHREERWCQAPBKXKQIZLCILJPXFIJOAXMNDGQAQNONPILPXKKSNOKXLBAXHCYEKBBUVIMTHRGSBNLIRQBTZCAFOOZAFQH" hidden="1">#N/A</definedName>
    <definedName name="UNBMTAQZSUHBAXGEQBNQOUOZAEJHVDNXGEYEEEGZVZOUUPRMZGDVMNXLOVAKRLERDCQBUWJWBYIGRAWUAIMGLWUVLVYCXNDCEQTXMTSACDZFCULMWKNTSJQDDQVBPZOAIVAXGYJBHKIOWDHYKHWXNRAEZPMNMOHKOWJJRMVHWLKBVFBWDLLEESWCQBNWCWVSBAOUXVBJKUVAMCRZPSCGAZAZBUQUJWPXZAWJXNFDXOJQVMMGZNYEOXPSEZXUDCN" hidden="1">#N/A</definedName>
    <definedName name="USYGOYSX" hidden="1">#REF!</definedName>
    <definedName name="UTWOSVERRZUVRD" hidden="1">#N/A</definedName>
    <definedName name="UUHMSGQFSAH" hidden="1">#N/A</definedName>
    <definedName name="UXHLGW" hidden="1">#REF!</definedName>
    <definedName name="VAAZCNRUJQPYZBXJVNEFQEGNLDJWWKOUISIUDQURASDVADBHQXBCGSPEHKUYSIGGFIAEHQDDLSINFFYYMQXLUKWFLFEVUFXCFVDEOPUGWLTJMWAVKIIIKKODRJRTVQDRHZCNIDKPHGATHSRHQJLYSROXVHSEHFLMUFFKYMUEOGBRVVIBXBQXWETPCJFYOQAOQXDNUNHUFFVEXZMZEBKJUFSXDLTEXCOLABRBEIDTXYXZADSZSUVRPMEVWMPWULS" hidden="1">#REF!</definedName>
    <definedName name="VGSONSBITNSDB" hidden="1">#REF!</definedName>
    <definedName name="VHHVZGUDTFOBOURARDVADBH" hidden="1">#REF!</definedName>
    <definedName name="VQDRHZXRBWSTKKDXKKRIQJLYGDHMKYGQAJHBRWWVYQNQFMLKLHUBYQHISGJPVFMFUGFTKTLOAOTQZYJUGPVELWCOLABRBEIDTXXOZDGVCCKLNJVHZQSCQSZYPWIIWAHVFUGPEJGQHTKQTRXFMQRWNCDTWZUJHHHJCFJREEMHIERFUSNXSOUARZZNRXLVLXGMGKTRDVADBHPQBBGSIXFVYIMLJJILDADSGYHIKGSHWOMZUPWBTSMFTZGXGZBOIGD" hidden="1">#REF!</definedName>
    <definedName name="VQGLLKMYBFUBAIKMFNJBSUESUBARYKKYCJXHUCPDIFOGRJPRQQXBCGSQEFWZIMIGGFIAEHQDDLGHDPFDUPZUINFEYYMQWKVHQWQPMVTFXCOUDDAFQHWEUSWRHEFEGZVZOBUCEFBOCVTNXTOVARRLESDJSBUWJDCZIGSDPSQWXFQQVAXGPZJGBQVGIBXBQXWEGHDQXUMDEOCFMRTNGUFESJSLNANBKJUFRNLLSDXCNLZARBDICIIHKVZCKJRTVQD" hidden="1">#N/A</definedName>
    <definedName name="VZAEQOCDUXGK" hidden="1">#REF!</definedName>
    <definedName name="WABACVRVK" hidden="1">#REF!</definedName>
    <definedName name="WHSEAYEN" hidden="1">#REF!</definedName>
    <definedName name="WHZEHFLUUFGKWNBJADMQLIJIKDZDSFYGIJFSGWOMGQLZFWWPJWHGXGYBNIGDMLWHTWUACJUVQNCKTDVQGKLKMFBFUBAIKMHUCYQHIADJPZGZTGRRYHACPTQZYJUHDBGPSMRDAPSCEIDTXYXZLOSHONVXGTAXPGHRFIOPWJJXBHRGSBOBHENFQHKIOWKLQCZOPFISWQGQPRKNRZMMUPQMZNNEYIEZGLCCWWKOUISIUDJDBTSDVADBBBMNRDUJQHK" hidden="1">#N/A</definedName>
    <definedName name="WIQMEVXHVXEFMZZMRXLVKWERXUDUGYDGEKSAEEJVSHINWAVLJJWPSWERRZUVRETSJDNJELQHHBBPTZIYKTFDAJITLRTSXGCDIUKZHLVZUKHIHJCYCRIQSUQCRGYWQAWJPGGZTGRYFVEXZMGFCLGRDGEKMTEFJOMUEOXUPFJKJLEAETAZVWSEMIAROCELRBIBVITTHYGZBOBPZXITGCAGOWGAFRODFPSWRHLLLNZCGNMUWXTGNKCTUESVCAJWWKO" hidden="1">#N/A</definedName>
    <definedName name="ＷＪＵＵＩＺＨＡＣＲＸＴＤＢＭＹＵＳＹＨＯＺＴＸＪＨＶＷＮＸＺＡＱＵＵＵＷＩＬＳＺＺＨＩＫＧＳＡＷＯＦＧＱＦＨＯＭＥＫＸＸＥＫＹＩＸＪＳＦＴＹＶＥＷＨＺＥＨＦＩＱＵＵＺＬＩＸＹＯＲＨＢＲＰＰＯＲＪＮＱＺＷＥＺＡＷＪＸＭＬＣＸＨＭＴＹＱＰＪＪＸＢＨＶＦＶＥＫＥＤＡＪＶＮＳＶＴＷＷＨＩＮＹＰＥＬＣＦＰＴＮＤＢＢＡＫＧＫＺＭＦＮＰＱＭＺＮＤＶＴＮＸＳＯＶＡＧＺＳＧＲＸＦＶＥＸＯＩＧＤＡＬＷＩＬＪＰＲＹＪＪＯＴＱＣＭＷＦＣＸＮＳＳＲＴＭＩＭＢＩＨＰＲＤＱＸＴＬＣＥＯＣＥＬＲＢＩＢＶＩＴＴＨＸＧＤＱＤＪＦＰＮＺＪＷ" hidden="1">#REF!</definedName>
    <definedName name="ＷＫＯＶＪＳＩＵＤＪＤＣＺＩＨＳＫＰＳＱＷＨＲＳＸＪＺＯＷＭＰＺＤＣＺＡＺＢＵＱＵＪＸＰＸＺＢＹＭＢＴＲＫＧＢＩＮＥＥＹＲＦＱＷＤＵＤＷＭＧＦＣＺＫＶＩＫＪＯＱＸＩＪＯＳＴＢＫＵＥＢＷＭＱＲＱＳＬＨＬＡＧＤＦＧＣＯＷＳＫＢＣＮＢＤＫＢＩＣＶＩＩＷＭＶＯＱＤＱＷＴＣＢＬＹＵＳＶＣＮＨＬＸＶＪＫＢＬＮＲＭＣＧＨＧＷＺＤＳＹＹＧＩＪＬＴＰＨＹＺＩＫＲＰＨＯＡＣＨＮＢＬＢＮＷＩＷＢＹＨＺＫＪＭＫＱＺＧＫＫＱＮＣＤＴＷＧＫＦＵＳＬＯＧＫＮＷＪＪＲＭＮＪＴＩＨＹＴＤＹＴＺＲＲＫＫＹＣＩＸＧＷＩＺＴＲＯＹＷＨＺＦＰＶＤ" hidden="1">#REF!</definedName>
    <definedName name="WKVUIZIBDQDIFONYJWSQWE" hidden="1">#REF!</definedName>
    <definedName name="WMKKJMEBEUHAIKLHTIXPNHSELQIIBUITZFOHJWQPMVTFQCFDJKKLQVSHPYISPKAEEDGYODJJRTUQCKGYPRBPRYDODWKVUIZIBDQDNWVGREAYEMTEYDPMBCSCFJDMNMOADHWDMNPLXFPGHRFIONELYYYESCSENANTQZQBHKINWWXCOLAGJSWRHEFEGZCGOCBJEGBLAZQKUQLSXOOIIWAJSIUDJDAJITLQTRXGGRSWIZNVLPYTIGGGIBXBQDMOPLP" hidden="1">#REF!</definedName>
    <definedName name="WMPZDYOLMLNGJNVICWYUGVKJGQLGNTKKDDRVCQBDMLWFIGLUUFGLWNCKADNRNKLKMFBFUHAIKLHUJBZTDZUBGXXRKYJPWHACPJIFOMYJVYWCWHIMRPDLVFXSHMMLOGDGWCCKMNJVLDUVFTWDISZTMZKKYJCEREJGVGREAYDMTEYDOMBCSCUPFJJJLXAETZZHJKGTAWRSCRLJBIUUIMTHQGSBOSPYQBTYLQZGKLQBZAQTDHCSPQDVYCKYXFACYKZ" hidden="1">#N/A</definedName>
    <definedName name="WRHLZCNRSYYGIJFRZVNEFQEGNMDKWWDKYIXJSFGDMEPHMPNTCJNOSECGWZJNIDEDFYBFNAAIDEANBRQHAVQXCUUNNBTHRHTCIPMVUFLOMSABLMRDTIQGJTGWTUTVTXMZSACDZPEWUOYUPWBSSMFTEZQZSUHBAWGEQANQOURCDIMKZYISPJZEEDGYVYNUQSTPCJGYPQAORXDNWPCONGPIKSYVEDOZLHFLUBMGKJXYPZBFAQUVUWIXMTSACEBIEWN" hidden="1">#REF!</definedName>
    <definedName name="ＷＴＣＢＭＥＪＭＫＱＺＺＫＬＰＢＳＧＯＦＩＧＢＲＯＰＯＱＪＦＪＹＬＥＭＯＰＬＹＭＢＺＴＥＱＸＣＴＴＮＧＵＦＬＳＪＳＬＮＡＵＳＰＹＸＩＵＸＶＢＤＫＶＶＡＦＣＲＺＩＳＣＺＬＱＱＰＳＫＨＫＡＧＧＥＧＢＯＷＳＫＢＣＭＢＤＫＰＺＧＢＯＺＺＮＥＭＦＨＵＨＮＫＴＳＤＯＡＱＷＥＭＷＱＶＧＵＶＭＷＹＣＸＮＲＳＲＴＦＩＭＢＩＨＰＲＥＱＹＵＭＤＥＯＤＦＭＫＣＩＶＸＣＩＷＧＶＨＱＤＱＷＴＣＵＦＸＣＦＤＧＯＳＳＸＩＸＸＯＲＢＦＺＰＮＮＭＷＺＤＬＹＹＧＢＣＹＬＺＰＯＦＺＪＥＡＨＭＳＬＬＺＤＪＹＨＸＪＮＨＦＣＭＸＰＵＸＶＢＫＫＶＶＡＭ" hidden="1">#REF!</definedName>
    <definedName name="WVPPDHNBLBNTOMJSRCUZCAGPPARDTIQGJCXMKKJMEBFUHAIKSFTJBZTDYUBGXJCQBHOFOHJWQOLVTEPQOUVDOOTYVKSBLVSNDHHHGDHWCCKMNHPLDUVFUWDISLERDCQHPIKXLQNWVGRDZXXEPJOAXMNDNQUOEONQBUJPPXZAWJQMEVXHVXUMTFFTXESBRDMZMSKBNEKNLRZHKVHETUKNXBVLJJILDHKTGGUVRESIHXSCXTAFWWQQDHOETFOUONK" hidden="1">#REF!</definedName>
    <definedName name="WVXQMQFSLTVWSFTJBZTD" hidden="1">#N/A</definedName>
    <definedName name="WVYQCRYXFHIEDZRIJUIKRWHOHGRRFWEXXLQNWVGRDZYDMTEYDOMABSCUPEJJILWADTKSUWRELICDOCELJBHUUIMSGQGSBOBHEQBTYBZFOVZAEZOPFISWRHEFEGZCGOBBJEFSHWVMGQMHODDWWKOVJSIUUPNKTSDVADBHQQBCGSJRHKUYSIGGFIAXAQDWEGHDPEXUPZUQWCTTMGTELSJRYLFDAKITERUSYZHRSXCZOWAKHCSWXWCZCRYXFHJFRZV" hidden="1">#N/A</definedName>
    <definedName name="WXHWYFKVBKXIIWNVOQDQWTCNYLHFKTAUTOEIIIKWZDSYYGIJFSZVMNYMOVTAMNAELZUGPCPURBSEVBDJRZCDIURGHXAKOJYSRUMQTCPPXSTPBQFEVQASZEVVPPCGNBLAKQKJGPNZROMSABMZKBQXZJNHXVVULHLAOGOQSNAOEWUOVQXCUTNGUFLSJSIVPOLUTEDGEKLTDEJOOWGQZXRHMMLOSVKRRZACYKSOGXYJXOTDKEXKDRIRJMYMROXWHSW" hidden="1">#REF!</definedName>
    <definedName name="WXTGNKCTU" hidden="1">#REF!</definedName>
    <definedName name="WYLGEBKJUFRUSLTDEJOLAIRBLIDIJIKDZDSZYGIKFSZWOFCYANAGDMLWHTPNTCJUOSECDTDGKFVZZZBNQUJPPXZAWJQQHISHJARYKKYCJXGWIRERXUDVGYRPVELPQUGESTKNWAVLJJWOSVERRZUVRDTRIDNIEKQHHABOSZIYKTZTAJHTLQTRXFGRRWIYGXAJUKHIHJKNCQJRSUQCRGYWQBWRYDVUOGRYFWEXZMGFCVGREHFKMTEFKPMBJNXUPEV" hidden="1">#REF!</definedName>
    <definedName name="x" hidden="1">#REF!</definedName>
    <definedName name="XEJTAUNBMLZQZSUHUZWFEPA" hidden="1">#REF!</definedName>
    <definedName name="XGFQIORPUDDOPUFWL" hidden="1">#REF!</definedName>
    <definedName name="XIVRPUDKVPU" hidden="1">#REF!</definedName>
    <definedName name="ＸＩＷＹＦＫＶＢＶＯＣＮＭＡＲＡＴＶＩＶＢＹＨＣＮＺＶＸＧＮＹＳＵＲＧＨＸＨＫＯＫＯＰＯＱＣＦＪＹＦＥＭＯＰＬＲＮＦＷＸＨＷＤＣＴＡＭＭＡＥＬＵＪＷＥＲＦＫＨＱＩＴＬＲＴＳＸＧＮＲＳＸＩＧＨＸＡＫＯＪＹＷＷＶＹＱＵＳＦＦＮＩＪＦＲＧＶＵＬＦＱＬＧＮＩＩＣＣＰＵＡＯＹＮＺＩＯＩＨＥＮＭＸＰＵＨＮＶＷＧＨＪＺＯＷＭＰＺＤＹＯＬＬＬＮＧＣＧＶＩＵＷＹＴＧＵＫＣＡＵＥＺＶＣＨＹＹＳＸＩＯＷＭＺＢＯＩＨＥＮＭＴＧＪＨＺＨＳＳＸＣＺＯＷＦＰＺＷＲＨＬＬＬＮＧＣＵＡＡＩＫＬＨＵＢＸＰＧＩＳＧＩＰＶＦＭＫＸＪＩＷＨＡＣＰ" hidden="1">#REF!</definedName>
    <definedName name="XPGISGIPUXRKXJIWNVOQDRWUTEPBXWBKRCWYVKLBLOSNCHHGJUYBRXXFHIVDZRIJTIKRPHNAAOSYHXJSFSYVEWHZZXDLTXXCOLABRUEIDTQBEWZDLZYGBDZLAPOFZJFAHMICCPUAOYNAIPJQZYJBGZFNOLQBSHPFISWQGEEDGYDSGYHIKGSHWORCXSZEWWPIWHNDMFHUONJTRDNADBHIQABGLIQZKTQLBFGFHAWAPWVDLHUBYQHISGJQVFMGYJI" hidden="1">#REF!</definedName>
    <definedName name="XWTCBMXJMKQSZKLP" hidden="1">#REF!</definedName>
    <definedName name="ｘｘ" hidden="1">#REF!</definedName>
    <definedName name="XXKOVJTIUDJD" hidden="1">#REF!</definedName>
    <definedName name="YAVIWMECWGBXEJAAYMXDLBKDFSMLIRPBMYBZFGORWBYNUEOYVRVVVXQMQFQYABVDZRIJTIKRWGNHAOZYMDXZMZFCLJVGSOMSAIYCOLABRBEIDTXYXZLOSSSACDZMTPIYAKYBHJPCCQUAOYOAJWGDMEPHNQOTCJNOTNCDTWGKFUXWZRVYHUUCXYUGVKJAUFAVCKKEERWCQAPBKQKJGPRJORPVEEPQSIXFVNRMBZZZFBFUIAIKMHUIYQOISNJQVMY" hidden="1">#REF!</definedName>
    <definedName name="YFQQVAXMUDNXUPFJKJLUYNTTBDEAFCULMWKNUZJQKDQCBPGOHJVBXHFRBOKIIPAUYKIWXNYAEZPTUTVWZOVVDEGCOWSKBCNBDKIAGFTXDRBRDMZMRJAMEJMTBJMNSEBQRHKSNCALNGJNVIIQLUGVKJAUEAVCHYYSSGKQEPBKQKJGPNZHKIOXXIJNZQFMDGPAPNNMPHEIXKDLNRDSHZXRCXSZEYSLZKQXOXMZTROYWHSFIGLNUFWBYNVEJHBRWWV" hidden="1">#N/A</definedName>
    <definedName name="YFWFYANHFCMHSEHFLNUFGKPNCJTDMHXBCBDWSWLSRZBDYLTPHYDSUBGQXRKYJIWNWPGUZWFEPAUSYGOYSXJGVWMWZDYNSLOZDGVCBJLNJVDZRIJTIKSJQDDPVJTJPCPVSBSZEHFLUBFFKWTDTWGKFVSTSUTXFSSAVWSETIHYTDYTAFXXQPUAOYOAJPJYHGRJORPVEEPXJZOWMTXSIFFFHAWAPCVDFGCPDWUOYUPWBSSMFTEKRUNPCPMVTFQCFDJ" hidden="1">#N/A</definedName>
    <definedName name="YGUTBWYTGUKJA" hidden="1">#REF!</definedName>
    <definedName name="YHACPJHEOMXIVYWCDLVWOLAIRBLIDSXXWGCGVCBJLNDEHOTDKEXKVVJAIBDQDJGPOSEAZENUFZEPNBCTDFKENNNPBEIMMUVXTFNJBSTDSUBZRXKKRXLVKWFSGLIRJUMRUSPWABGSPEFVYAVLIJIKDGKSGFNIKFSGWVOYTPWBSSMMZEKWMYHNHGDMKWBECIQRCCHTJYGOYCXMKKJMEBCPIQSTPCQNKFPKGMSJJCWJUBIZHACPJNWVGRDGEKMTEFJ" hidden="1">#REF!</definedName>
    <definedName name="YHZKCILJOXEIJOIXYORBFAQNNNPILPXKKSNOIXMLCWHCXEMKNLRZAKLQCSHPFISWRPQPRKGKZMFNPQMZNDVTNXSOLDCWPDOGWFYANHGDMKWHTWSUBMNRWUIQAKTQLBFGTLIMBHHPRSOAIEZAKYBINXEYREQPDUCVXKYDVUFQKINWDTYKHWXNXAEAFFEGSVZOVUCEGBOWSFGRFHOMELXXLPWKTJVEREZIALDILJPYFVALJXYPSBGAQOONQIMPXLK" hidden="1">#N/A</definedName>
    <definedName name="YONEYIDZGLCCWWJOUISHTCONKTRDVADBHPQEJVLAIYBLDTRRQXUXMASAHCPDTLJDNIEKBBVOBNTARAGTNMJBNYKNLRSALLGESAKUDAVLQQPNJNCJIQSTPCJGYKUILSXHOIALKYPYWJWCZIGSDPLJPZJDIURGHXHKOKPPORCGJYFYABXJRNFWTHJQPGNZANRYMWLXGTGMJMYQVYWCKSWVHETUKNXBWMJUXPSWESRZUWSETIHYSCWDIZZTTGLRFPE" hidden="1">#N/A</definedName>
    <definedName name="YQHITHJQOGMZZNRX" hidden="1">#N/A</definedName>
    <definedName name="YUMDEPDFMLCJVVJNUIRHFSFLIRIUMRUSYGOSSXJGVXBKOJQQQYTUQDRHGXRBWSZPPIIWAHVEUGPVPWFEPHMPNTFQRVHYMULOXBWMKKJMEBETTBDFANBRJHBLGCJOFFZITAHYGZBOIHENMXIUXVPWHHMRODLUEOLGWABACLPEKKSUVRELHAVFTVCISZSMZKKIRKMZMSPYWITFBQZGRLEBQRHRUYDHIHJVYCRXXFHITBXPGISGIZQXKKXCIWGVIQD" hidden="1">#N/A</definedName>
    <definedName name="yutik" hidden="1">#REF!</definedName>
    <definedName name="ＹＶＥＣＯＺＬＯＭＳＴＢＬＭＨＦＴＢＫＶＥＢＷＣＣＢＥＷＴＷＬＳＳＡＢＤＺＬＴＳＪＬＶＪＬＳＸＩＰＩＢＰＡＡＯＥＮＧＩＨＭＪＳＲＣＮＺＢＧＰＷＨＢＧＲＰＥＥＶＦＩＭＧＭＭＬＯＡＤＨＷＣＣＫＭＮＪＶＤＺＲＶＦＴＷＤＢＳＺＭＹＣＩＷＧＷＩＲＥＲＸＴＤＵＧＸＤＰＶＥＬＰＰＵＧＤＳＶＹＩＭＧＷＵＵＴＷＯＳＶＤＲＱＦＧＣＰＤＳＲＩＤＮＩＤＫＱＨＨＡＡＯＳＺＮＷＷＦＬＦＥＷＵＧＸＤＧＷＥＦＰＱＶＨＸＭＵＫＮＸＢＶＬＪＪＩＬＤＰＥＲＫＳＵＶＲＥＳＩＡＸＳＣＸＴＡＦＷＯＨＶＧＭＴＫＴＭＯＢＶＴＱＡＹＪＵＶＴＺＡＩＴＴＹＤ" hidden="1">#REF!</definedName>
    <definedName name="YYXASWZIVVDYZVHXWNHRMIPWWQQEIOCMCOXDXVSBALDJVBJKVVXOCKBENRMCAAZCURUJXJLMIUJYQOITOJQVNNLYKQXOWYLFEBKJQDGEJLSDEJOLAIMWTOEIJIKDZDSYYGVRDLHZCNBDKLSLFSDDRIQJKXCZIHSDQMBJRCVXVJKBLNROSTSUGJNCJIQSTPVRJABLOUTKREERWCQAPBJWBYHZKCWUAIQTUWTIJZDMQLBYZYAILTHGPJLHTIXYTDY" hidden="1">#N/A</definedName>
    <definedName name="z" hidden="1">#REF!</definedName>
    <definedName name="ZAQADNDHIHJKNCJIQSUQCKGYCMACJIZGSTGKQAQCLXLQNWOZRXJPXFIJOAXMNDGQAQOONQXBJWQKMIUJYXOISOBHYYRRUBPZOAJPJIFONYQVYWCLHINYPEMCFPTNDBBOHDHWJCKMNJWKZSPKUPDIZZTMALRYPYRTGAYVFALXAYEFNYYDIFOXHROJZDDCFXUYNTMOPLYFCWXIWYFKVCVOCNMBRATTGMJSRCNZVKTALFHETUKUXBXBCBDPSWLSRZB" hidden="1">#N/A</definedName>
    <definedName name="ＺＢＩＨＹＦＲＳＦＪＱＥＯＤＢＯＣＨＥＮＦＱＩＮＱＯＵＺＤＤＩＵＲＧＨＸＡＫＸＮＬＬＫＮＦＪＭＶＩＩＱＬＪＷＫＡＺＱＫＵＰＬＳＸＯＯＩＩＶＡＪＳＩＵＹＳＱＮＸＶＧＹＥＨＦＫＴＴＥＦＫＶＭＢＪＺＣＥＺＰＭＮＭＯＨＤＨＷＫＣＫＭＮＪＭＢＴＲＭＷＲＭＴＹＱＱＪＣＱＸＥＶＤＮＡＵＴＱＺＸＪＵＧＪＨＮＫＶＷＡＦＤＲＫＵＥＢＷＭＱＱＱＳＬＨＬＡＧＤＦＧＣＯＷＺＱＲＢＰＳＺＥＯＶＰＫＶＶＪＺＩＢＤＱＤＪＧＰＮＺＫＷＳＱＧＮＹＳＸＪＧＶＷＭＷＺＤＸＮＳＳＩＵＸＢＱＸＷＥＧＨＤＱＸＵＭＤＥＯＣＦＭＲＸＫＫＹＣＩＷＫＷＦＳＮ" hidden="1">#REF!</definedName>
    <definedName name="ZDEIURGHXBKOJZWXWYRUY" hidden="1">#REF!</definedName>
    <definedName name="ZJEAHMDDXQDFMDLEGTNMJSRCNZCAGIPPUZWBKUEBWMQRQSLHLAVCPBAOFNGIVJOLUTEPBXWBKRKPBYNNXZDYOSTSUGJRXXFHIEQYUMDFPDFMLCJVVJCQZPBKXKQNWOZROMSAHLMRDAPQGJTXRHFFPILPXKKSNOKXLAZQLFAHMEFFTXDRBRDMSMLIRQINQOUCDNOTFVKQTDHCSPDGYVYOBUCEFBNZRPKUPKRWOOHAOZGNDMWIDBYHGRCOYDFMXYD" hidden="1">#REF!</definedName>
    <definedName name="ZODVTNYTOVASRL" hidden="1">#REF!</definedName>
    <definedName name="ZQRBQSZXOVIIWAGUEUTGTZWFXIAFIGMUCGGLXUJTWFKEUSSRUMQTBPOWEBPZOBJQBYHGRJORPVEEPQUGXLTJNFZPNNMPHEHXKDYZVIWMUOYUPWBSSMFTEKRIOQDXWTCAMXJMIKRCCHMJYGPZSMCHHGJBYBRXXLMIVCZRIJTHKRWFZSGRQEVEXZMZEBKJUFSRWFMXRWHFUULVYCWMRRQTEXMSSACDZLTPHYZKYAYPWNBFLZJZLUHUAXGXJBGJHNV" hidden="1">#REF!</definedName>
    <definedName name="ZRIJTHKRPGNAANSXHXJSFSAJAMEJMKQYGKKPBYZLGIEQFUTPAVQHZYSRVBQZPBKQKYHFRIORPVDEOFRIWEUYHLGWTUTVOTIVOWYZVIWMEXHCYEKBBUOBMTIRUSXZGRSXBZOVFPZVLQQPSKHKZGFNCYKSOGXYJXZGLWDWPDOOCSMOBOTLJVGSOMSAITMRDAPQVYCXNRCEQTXMTSACEZMIARSDRLKBIVVIMTHRGSBOBHEKVNSFKTAEFKVTIJZCMQK" hidden="1">#REF!</definedName>
    <definedName name="ZUEZUBHYYRLYJQXNWPREYJSQCNZCAGHPZAFKEMVFPMHXBBBDWSWLRRZBCYHDVMNXMOVALRLESDCQHQJLTZVFDPZMIGMUCMGLJYYPZCGAQVVUXIMMTTBCEAMUXOPZNQXVMTGGTYBKAMVIVMVNYQWZXCLEFKWTIJZAEZPNNMPHKOWKJRMOETIHYSCYTAFWEESWDJYKTZTSPYXIAFVBJKVVAMCHXAKOJGHGIBXBMEMOQMYNCUSMGCJOFHANZFMDMEH" hidden="1">#N/A</definedName>
    <definedName name="ZUJHHHJCYCREXFHIERFYWQBWRYPOIBPAGNENLSQWYFQQVAXMUDNXUPFJKXPMPELKSUWSEMIARSCRTQBHBUNMARATVYDAKITERNLRZHRBNKZAQADHCSWWWYKNAHGOQSNAHZQRBDKIAHTTHLRGPFRANAGXPASXAYENUYZDPNBEHRVPFDDCFUYGUTBWYUGVKJAUCYFKNGGUYESCSENHGDMKWNTWUAIJTUZLBWMQZDYOLMLNGCGVIBWYUGVKCAUEAVC" hidden="1">#N/A</definedName>
    <definedName name="ZUWSETIHYSCYTAFXWQQEI" hidden="1">#REF!</definedName>
    <definedName name="ZXLTDNWTOEJJIKEHXDDFGCPWTLCDNBELQAHBUEDRIRKKXDAJHTEQVBKRCWAMKYZQACGBRVWVXJUKQQYAPCJGYBLACJHZFSSGKJTJVEREJGPHSKQJPXFIZLJXYPSBFAQOONQXAJWWEZAWIXMLCWHCXEJBBUTXESCRDMSMLVUFXDGEJLVWBNDSAQTDHCRPPORJVKYQFGCODSKICNIDKPHHMALRYJCERLKHQOALXJPRYJKOTRFNSCZUKOOOQJFCJIQ" hidden="1">#N/A</definedName>
    <definedName name="ZZ" hidden="1">#REF!</definedName>
    <definedName name="ZZZ" hidden="1">#REF!</definedName>
    <definedName name="ZZZZ" hidden="1">#REF!</definedName>
    <definedName name="ZZZZZ" hidden="1">#REF!</definedName>
    <definedName name="ZZZZZZ" hidden="1">#REF!</definedName>
    <definedName name="ZZZZZZZZ" hidden="1">#REF!</definedName>
    <definedName name="ああああ" hidden="1">#REF!</definedName>
    <definedName name="ｲﾙﾐ" hidden="1">#REF!</definedName>
    <definedName name="ぉ" hidden="1">#REF!</definedName>
    <definedName name="おがわ" hidden="1">#REF!</definedName>
    <definedName name="ｸﾞﾗﾌ" hidden="1">#REF!</definedName>
    <definedName name="ｸﾞﾗﾌ2" hidden="1">#REF!</definedName>
    <definedName name="ｽﾄｰﾌﾞｶﾞｰﾄﾞ" hidden="1">#REF!</definedName>
    <definedName name="ｾﾚﾌﾞ" hidden="1">#REF!</definedName>
    <definedName name="だっさ" hidden="1">#REF!</definedName>
    <definedName name="ﾃﾞｨｽﾞﾆｰ" hidden="1">#REF!</definedName>
    <definedName name="もの" hidden="1">#REF!</definedName>
    <definedName name="ラミ" hidden="1">#REF!</definedName>
    <definedName name="ララミ" hidden="1">#REF!</definedName>
    <definedName name="ロッキー" hidden="1">#REF!</definedName>
    <definedName name="ロッキー様御見積" hidden="1">#REF!</definedName>
    <definedName name="在庫表" hidden="1">#REF!</definedName>
    <definedName name="写真" hidden="1">#REF!</definedName>
    <definedName name="写真１" hidden="1">#REF!</definedName>
    <definedName name="写真１０" hidden="1">#REF!</definedName>
    <definedName name="写真２" hidden="1">#REF!</definedName>
    <definedName name="商品一覧" hidden="1">#REF!</definedName>
    <definedName name="小物" hidden="1">#REF!</definedName>
    <definedName name="伸縮棒棚提案書" hidden="1">#REF!</definedName>
    <definedName name="数量調査" hidden="1">#REF!</definedName>
    <definedName name="達成率コピー" hidden="1">#REF!</definedName>
    <definedName name="提出用" localSheetId="5" hidden="1">{"'Sheet1'!$A$1:$E$128"}</definedName>
    <definedName name="提出用" localSheetId="2" hidden="1">{"'Sheet1'!$A$1:$E$128"}</definedName>
    <definedName name="提出用" localSheetId="7" hidden="1">{"'Sheet1'!$A$1:$E$128"}</definedName>
    <definedName name="提出用" localSheetId="6" hidden="1">{"'Sheet1'!$A$1:$E$128"}</definedName>
    <definedName name="提出用" localSheetId="13" hidden="1">{"'Sheet1'!$A$1:$E$128"}</definedName>
    <definedName name="提出用" localSheetId="11" hidden="1">{"'Sheet1'!$A$1:$E$128"}</definedName>
    <definedName name="提出用" localSheetId="3" hidden="1">{"'Sheet1'!$A$1:$E$128"}</definedName>
    <definedName name="提出用" localSheetId="10" hidden="1">{"'Sheet1'!$A$1:$E$128"}</definedName>
    <definedName name="提出用" localSheetId="9" hidden="1">{"'Sheet1'!$A$1:$E$128"}</definedName>
    <definedName name="提出用" localSheetId="12" hidden="1">{"'Sheet1'!$A$1:$E$128"}</definedName>
    <definedName name="提出用" localSheetId="8" hidden="1">{"'Sheet1'!$A$1:$E$128"}</definedName>
    <definedName name="提出用" localSheetId="4" hidden="1">{"'Sheet1'!$A$1:$E$128"}</definedName>
    <definedName name="提出用" hidden="1">{"'Sheet1'!$A$1:$E$128"}</definedName>
    <definedName name="粒状事業計画" hidden="1">#REF!</definedName>
    <definedName name="六期イー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1" i="23" l="1"/>
  <c r="D21" i="22"/>
  <c r="G18" i="23" l="1"/>
  <c r="H18" i="23"/>
  <c r="I18" i="23"/>
  <c r="J18" i="23"/>
  <c r="K18" i="23"/>
  <c r="L18" i="23"/>
  <c r="F18" i="23" l="1"/>
  <c r="AD4" i="12" l="1"/>
  <c r="V6" i="31" l="1"/>
  <c r="W6" i="31"/>
  <c r="AC6" i="31"/>
  <c r="AD6" i="31"/>
  <c r="AE6" i="31" l="1"/>
  <c r="L20" i="23" l="1"/>
  <c r="K20" i="23"/>
  <c r="J20" i="23"/>
  <c r="I20" i="23"/>
  <c r="L19" i="23"/>
  <c r="K19" i="23"/>
  <c r="I19" i="23"/>
  <c r="J19" i="23"/>
  <c r="L17" i="23"/>
  <c r="K17" i="23"/>
  <c r="J17" i="23"/>
  <c r="I17" i="23"/>
  <c r="L16" i="23"/>
  <c r="K16" i="23"/>
  <c r="J16" i="23"/>
  <c r="I16" i="23"/>
  <c r="L15" i="23"/>
  <c r="K15" i="23"/>
  <c r="J15" i="23"/>
  <c r="I15" i="23"/>
  <c r="L14" i="23"/>
  <c r="K14" i="23"/>
  <c r="J14" i="23"/>
  <c r="I14" i="23"/>
  <c r="L13" i="23"/>
  <c r="L12" i="23"/>
  <c r="K12" i="23"/>
  <c r="J12" i="23"/>
  <c r="I12" i="23"/>
  <c r="K13" i="23"/>
  <c r="J13" i="23"/>
  <c r="I13" i="23"/>
  <c r="L11" i="23"/>
  <c r="K11" i="23"/>
  <c r="J11" i="23"/>
  <c r="I11" i="23"/>
  <c r="L10" i="23"/>
  <c r="K10" i="23"/>
  <c r="J10" i="23"/>
  <c r="I10" i="23"/>
  <c r="L9" i="23"/>
  <c r="K9" i="23"/>
  <c r="J9" i="23"/>
  <c r="I9" i="23"/>
  <c r="AD26" i="36"/>
  <c r="AC26" i="36"/>
  <c r="W26" i="36"/>
  <c r="V26" i="36"/>
  <c r="AD25" i="36"/>
  <c r="AC25" i="36"/>
  <c r="W25" i="36"/>
  <c r="V25" i="36"/>
  <c r="AD24" i="36"/>
  <c r="AC24" i="36"/>
  <c r="W24" i="36"/>
  <c r="V24" i="36"/>
  <c r="AD23" i="36"/>
  <c r="AC23" i="36"/>
  <c r="W23" i="36"/>
  <c r="V23" i="36"/>
  <c r="AD22" i="36"/>
  <c r="AC22" i="36"/>
  <c r="W22" i="36"/>
  <c r="V22" i="36"/>
  <c r="AD21" i="36"/>
  <c r="AC21" i="36"/>
  <c r="W21" i="36"/>
  <c r="V21" i="36"/>
  <c r="AD20" i="36"/>
  <c r="AC20" i="36"/>
  <c r="W20" i="36"/>
  <c r="V20" i="36"/>
  <c r="AD19" i="36"/>
  <c r="AC19" i="36"/>
  <c r="W19" i="36"/>
  <c r="V19" i="36"/>
  <c r="AD18" i="36"/>
  <c r="AC18" i="36"/>
  <c r="W18" i="36"/>
  <c r="V18" i="36"/>
  <c r="AD17" i="36"/>
  <c r="AC17" i="36"/>
  <c r="W17" i="36"/>
  <c r="V17" i="36"/>
  <c r="AD16" i="36"/>
  <c r="AC16" i="36"/>
  <c r="W16" i="36"/>
  <c r="V16" i="36"/>
  <c r="AD15" i="36"/>
  <c r="AC15" i="36"/>
  <c r="W15" i="36"/>
  <c r="V15" i="36"/>
  <c r="AD14" i="36"/>
  <c r="AC14" i="36"/>
  <c r="W14" i="36"/>
  <c r="V14" i="36"/>
  <c r="AD13" i="36"/>
  <c r="AC13" i="36"/>
  <c r="W13" i="36"/>
  <c r="V13" i="36"/>
  <c r="AD12" i="36"/>
  <c r="AC12" i="36"/>
  <c r="W12" i="36"/>
  <c r="V12" i="36"/>
  <c r="AD11" i="36"/>
  <c r="AC11" i="36"/>
  <c r="W11" i="36"/>
  <c r="V11" i="36"/>
  <c r="AD10" i="36"/>
  <c r="AC10" i="36"/>
  <c r="W10" i="36"/>
  <c r="V10" i="36"/>
  <c r="AD9" i="36"/>
  <c r="AC9" i="36"/>
  <c r="W9" i="36"/>
  <c r="V9" i="36"/>
  <c r="AD8" i="36"/>
  <c r="AC8" i="36"/>
  <c r="W8" i="36"/>
  <c r="V8" i="36"/>
  <c r="AD7" i="36"/>
  <c r="AC7" i="36"/>
  <c r="W7" i="36"/>
  <c r="V7" i="36"/>
  <c r="AD6" i="36"/>
  <c r="AC6" i="36"/>
  <c r="W6" i="36"/>
  <c r="V6" i="36"/>
  <c r="AD5" i="36"/>
  <c r="AC5" i="36"/>
  <c r="W5" i="36"/>
  <c r="V5" i="36"/>
  <c r="AD4" i="36"/>
  <c r="AC4" i="36"/>
  <c r="W4" i="36"/>
  <c r="V4" i="36"/>
  <c r="AD65" i="34"/>
  <c r="AC65" i="34"/>
  <c r="W65" i="34"/>
  <c r="V65" i="34"/>
  <c r="AD64" i="34"/>
  <c r="AC64" i="34"/>
  <c r="W64" i="34"/>
  <c r="V64" i="34"/>
  <c r="AD63" i="34"/>
  <c r="AC63" i="34"/>
  <c r="W63" i="34"/>
  <c r="V63" i="34"/>
  <c r="AD62" i="34"/>
  <c r="AC62" i="34"/>
  <c r="W62" i="34"/>
  <c r="V62" i="34"/>
  <c r="AD61" i="34"/>
  <c r="AC61" i="34"/>
  <c r="W61" i="34"/>
  <c r="V61" i="34"/>
  <c r="AD60" i="34"/>
  <c r="AC60" i="34"/>
  <c r="W60" i="34"/>
  <c r="V60" i="34"/>
  <c r="AD59" i="34"/>
  <c r="AC59" i="34"/>
  <c r="W59" i="34"/>
  <c r="V59" i="34"/>
  <c r="AD58" i="34"/>
  <c r="AC58" i="34"/>
  <c r="W58" i="34"/>
  <c r="V58" i="34"/>
  <c r="AD57" i="34"/>
  <c r="AC57" i="34"/>
  <c r="W57" i="34"/>
  <c r="V57" i="34"/>
  <c r="AD56" i="34"/>
  <c r="AC56" i="34"/>
  <c r="W56" i="34"/>
  <c r="V56" i="34"/>
  <c r="AD55" i="34"/>
  <c r="AC55" i="34"/>
  <c r="W55" i="34"/>
  <c r="V55" i="34"/>
  <c r="AD54" i="34"/>
  <c r="AC54" i="34"/>
  <c r="W54" i="34"/>
  <c r="V54" i="34"/>
  <c r="AD53" i="34"/>
  <c r="AC53" i="34"/>
  <c r="W53" i="34"/>
  <c r="V53" i="34"/>
  <c r="AD52" i="34"/>
  <c r="AC52" i="34"/>
  <c r="W52" i="34"/>
  <c r="V52" i="34"/>
  <c r="AD51" i="34"/>
  <c r="AC51" i="34"/>
  <c r="W51" i="34"/>
  <c r="V51" i="34"/>
  <c r="AD50" i="34"/>
  <c r="AC50" i="34"/>
  <c r="W50" i="34"/>
  <c r="V50" i="34"/>
  <c r="AD49" i="34"/>
  <c r="AC49" i="34"/>
  <c r="W49" i="34"/>
  <c r="V49" i="34"/>
  <c r="AD48" i="34"/>
  <c r="AC48" i="34"/>
  <c r="W48" i="34"/>
  <c r="V48" i="34"/>
  <c r="AD47" i="34"/>
  <c r="AC47" i="34"/>
  <c r="W47" i="34"/>
  <c r="V47" i="34"/>
  <c r="AD46" i="34"/>
  <c r="AC46" i="34"/>
  <c r="W46" i="34"/>
  <c r="V46" i="34"/>
  <c r="AD45" i="34"/>
  <c r="AC45" i="34"/>
  <c r="W45" i="34"/>
  <c r="V45" i="34"/>
  <c r="AD44" i="34"/>
  <c r="AC44" i="34"/>
  <c r="W44" i="34"/>
  <c r="V44" i="34"/>
  <c r="AD43" i="34"/>
  <c r="AC43" i="34"/>
  <c r="W43" i="34"/>
  <c r="V43" i="34"/>
  <c r="AD42" i="34"/>
  <c r="AC42" i="34"/>
  <c r="W42" i="34"/>
  <c r="V42" i="34"/>
  <c r="AD41" i="34"/>
  <c r="AC41" i="34"/>
  <c r="W41" i="34"/>
  <c r="V41" i="34"/>
  <c r="AD40" i="34"/>
  <c r="AC40" i="34"/>
  <c r="W40" i="34"/>
  <c r="V40" i="34"/>
  <c r="AD39" i="34"/>
  <c r="AC39" i="34"/>
  <c r="W39" i="34"/>
  <c r="V39" i="34"/>
  <c r="AD38" i="34"/>
  <c r="AC38" i="34"/>
  <c r="W38" i="34"/>
  <c r="V38" i="34"/>
  <c r="AD37" i="34"/>
  <c r="AC37" i="34"/>
  <c r="W37" i="34"/>
  <c r="V37" i="34"/>
  <c r="AD36" i="34"/>
  <c r="AC36" i="34"/>
  <c r="W36" i="34"/>
  <c r="V36" i="34"/>
  <c r="AD35" i="34"/>
  <c r="AC35" i="34"/>
  <c r="W35" i="34"/>
  <c r="V35" i="34"/>
  <c r="AD34" i="34"/>
  <c r="AC34" i="34"/>
  <c r="W34" i="34"/>
  <c r="V34" i="34"/>
  <c r="AD33" i="34"/>
  <c r="AC33" i="34"/>
  <c r="W33" i="34"/>
  <c r="V33" i="34"/>
  <c r="AD32" i="34"/>
  <c r="AC32" i="34"/>
  <c r="W32" i="34"/>
  <c r="V32" i="34"/>
  <c r="AD31" i="34"/>
  <c r="AC31" i="34"/>
  <c r="W31" i="34"/>
  <c r="V31" i="34"/>
  <c r="AD30" i="34"/>
  <c r="AC30" i="34"/>
  <c r="W30" i="34"/>
  <c r="V30" i="34"/>
  <c r="AD29" i="34"/>
  <c r="AC29" i="34"/>
  <c r="W29" i="34"/>
  <c r="V29" i="34"/>
  <c r="AD28" i="34"/>
  <c r="AC28" i="34"/>
  <c r="W28" i="34"/>
  <c r="V28" i="34"/>
  <c r="AD27" i="34"/>
  <c r="AC27" i="34"/>
  <c r="W27" i="34"/>
  <c r="V27" i="34"/>
  <c r="AD26" i="34"/>
  <c r="AC26" i="34"/>
  <c r="W26" i="34"/>
  <c r="V26" i="34"/>
  <c r="AD25" i="34"/>
  <c r="AC25" i="34"/>
  <c r="W25" i="34"/>
  <c r="V25" i="34"/>
  <c r="AD24" i="34"/>
  <c r="AC24" i="34"/>
  <c r="W24" i="34"/>
  <c r="V24" i="34"/>
  <c r="AD23" i="34"/>
  <c r="AC23" i="34"/>
  <c r="W23" i="34"/>
  <c r="V23" i="34"/>
  <c r="AD22" i="34"/>
  <c r="AC22" i="34"/>
  <c r="W22" i="34"/>
  <c r="V22" i="34"/>
  <c r="AD21" i="34"/>
  <c r="AC21" i="34"/>
  <c r="W21" i="34"/>
  <c r="V21" i="34"/>
  <c r="AD20" i="34"/>
  <c r="AC20" i="34"/>
  <c r="W20" i="34"/>
  <c r="V20" i="34"/>
  <c r="AD19" i="34"/>
  <c r="AC19" i="34"/>
  <c r="W19" i="34"/>
  <c r="V19" i="34"/>
  <c r="AD18" i="34"/>
  <c r="AC18" i="34"/>
  <c r="W18" i="34"/>
  <c r="V18" i="34"/>
  <c r="AD17" i="34"/>
  <c r="AC17" i="34"/>
  <c r="W17" i="34"/>
  <c r="V17" i="34"/>
  <c r="AD16" i="34"/>
  <c r="AC16" i="34"/>
  <c r="W16" i="34"/>
  <c r="V16" i="34"/>
  <c r="AD15" i="34"/>
  <c r="AC15" i="34"/>
  <c r="W15" i="34"/>
  <c r="V15" i="34"/>
  <c r="AD14" i="34"/>
  <c r="AC14" i="34"/>
  <c r="W14" i="34"/>
  <c r="V14" i="34"/>
  <c r="AD13" i="34"/>
  <c r="AC13" i="34"/>
  <c r="W13" i="34"/>
  <c r="V13" i="34"/>
  <c r="AD12" i="34"/>
  <c r="AC12" i="34"/>
  <c r="W12" i="34"/>
  <c r="V12" i="34"/>
  <c r="AD11" i="34"/>
  <c r="AC11" i="34"/>
  <c r="W11" i="34"/>
  <c r="V11" i="34"/>
  <c r="AD10" i="34"/>
  <c r="AC10" i="34"/>
  <c r="W10" i="34"/>
  <c r="V10" i="34"/>
  <c r="AD9" i="34"/>
  <c r="AC9" i="34"/>
  <c r="W9" i="34"/>
  <c r="V9" i="34"/>
  <c r="AD8" i="34"/>
  <c r="AC8" i="34"/>
  <c r="W8" i="34"/>
  <c r="V8" i="34"/>
  <c r="AD7" i="34"/>
  <c r="AC7" i="34"/>
  <c r="W7" i="34"/>
  <c r="V7" i="34"/>
  <c r="AD6" i="34"/>
  <c r="AC6" i="34"/>
  <c r="W6" i="34"/>
  <c r="V6" i="34"/>
  <c r="AD5" i="34"/>
  <c r="AC5" i="34"/>
  <c r="W5" i="34"/>
  <c r="V5" i="34"/>
  <c r="AD4" i="34"/>
  <c r="AC4" i="34"/>
  <c r="W4" i="34"/>
  <c r="V4" i="34"/>
  <c r="AD55" i="32"/>
  <c r="AC55" i="32"/>
  <c r="W55" i="32"/>
  <c r="V55" i="32"/>
  <c r="AD54" i="32"/>
  <c r="AC54" i="32"/>
  <c r="W54" i="32"/>
  <c r="V54" i="32"/>
  <c r="AD53" i="32"/>
  <c r="AC53" i="32"/>
  <c r="W53" i="32"/>
  <c r="V53" i="32"/>
  <c r="AD52" i="32"/>
  <c r="AC52" i="32"/>
  <c r="W52" i="32"/>
  <c r="V52" i="32"/>
  <c r="AD51" i="32"/>
  <c r="AC51" i="32"/>
  <c r="W51" i="32"/>
  <c r="V51" i="32"/>
  <c r="AD50" i="32"/>
  <c r="AC50" i="32"/>
  <c r="W50" i="32"/>
  <c r="V50" i="32"/>
  <c r="AD49" i="32"/>
  <c r="AC49" i="32"/>
  <c r="W49" i="32"/>
  <c r="V49" i="32"/>
  <c r="AD48" i="32"/>
  <c r="AC48" i="32"/>
  <c r="W48" i="32"/>
  <c r="V48" i="32"/>
  <c r="AD47" i="32"/>
  <c r="AC47" i="32"/>
  <c r="W47" i="32"/>
  <c r="V47" i="32"/>
  <c r="AD46" i="32"/>
  <c r="AC46" i="32"/>
  <c r="W46" i="32"/>
  <c r="V46" i="32"/>
  <c r="AD45" i="32"/>
  <c r="AC45" i="32"/>
  <c r="W45" i="32"/>
  <c r="V45" i="32"/>
  <c r="AD44" i="32"/>
  <c r="AC44" i="32"/>
  <c r="W44" i="32"/>
  <c r="V44" i="32"/>
  <c r="AD43" i="32"/>
  <c r="AC43" i="32"/>
  <c r="W43" i="32"/>
  <c r="V43" i="32"/>
  <c r="AD42" i="32"/>
  <c r="AC42" i="32"/>
  <c r="W42" i="32"/>
  <c r="V42" i="32"/>
  <c r="AD41" i="32"/>
  <c r="AC41" i="32"/>
  <c r="W41" i="32"/>
  <c r="V41" i="32"/>
  <c r="AD40" i="32"/>
  <c r="AC40" i="32"/>
  <c r="W40" i="32"/>
  <c r="V40" i="32"/>
  <c r="AD39" i="32"/>
  <c r="AC39" i="32"/>
  <c r="W39" i="32"/>
  <c r="V39" i="32"/>
  <c r="AD38" i="32"/>
  <c r="AC38" i="32"/>
  <c r="W38" i="32"/>
  <c r="V38" i="32"/>
  <c r="AD37" i="32"/>
  <c r="AC37" i="32"/>
  <c r="W37" i="32"/>
  <c r="V37" i="32"/>
  <c r="AD36" i="32"/>
  <c r="AC36" i="32"/>
  <c r="W36" i="32"/>
  <c r="V36" i="32"/>
  <c r="AD35" i="32"/>
  <c r="AC35" i="32"/>
  <c r="W35" i="32"/>
  <c r="V35" i="32"/>
  <c r="AD34" i="32"/>
  <c r="AC34" i="32"/>
  <c r="W34" i="32"/>
  <c r="V34" i="32"/>
  <c r="AD33" i="32"/>
  <c r="AC33" i="32"/>
  <c r="W33" i="32"/>
  <c r="V33" i="32"/>
  <c r="AD32" i="32"/>
  <c r="AC32" i="32"/>
  <c r="W32" i="32"/>
  <c r="V32" i="32"/>
  <c r="AD31" i="32"/>
  <c r="AC31" i="32"/>
  <c r="W31" i="32"/>
  <c r="V31" i="32"/>
  <c r="AD30" i="32"/>
  <c r="AC30" i="32"/>
  <c r="W30" i="32"/>
  <c r="V30" i="32"/>
  <c r="AD29" i="32"/>
  <c r="AC29" i="32"/>
  <c r="W29" i="32"/>
  <c r="V29" i="32"/>
  <c r="AD28" i="32"/>
  <c r="AC28" i="32"/>
  <c r="W28" i="32"/>
  <c r="V28" i="32"/>
  <c r="AD27" i="32"/>
  <c r="AC27" i="32"/>
  <c r="W27" i="32"/>
  <c r="V27" i="32"/>
  <c r="AD26" i="32"/>
  <c r="AC26" i="32"/>
  <c r="W26" i="32"/>
  <c r="V26" i="32"/>
  <c r="AD25" i="32"/>
  <c r="AC25" i="32"/>
  <c r="W25" i="32"/>
  <c r="V25" i="32"/>
  <c r="AD24" i="32"/>
  <c r="AC24" i="32"/>
  <c r="W24" i="32"/>
  <c r="V24" i="32"/>
  <c r="AD23" i="32"/>
  <c r="AC23" i="32"/>
  <c r="W23" i="32"/>
  <c r="V23" i="32"/>
  <c r="AD22" i="32"/>
  <c r="AC22" i="32"/>
  <c r="W22" i="32"/>
  <c r="V22" i="32"/>
  <c r="AD21" i="32"/>
  <c r="AC21" i="32"/>
  <c r="W21" i="32"/>
  <c r="V21" i="32"/>
  <c r="AD20" i="32"/>
  <c r="AC20" i="32"/>
  <c r="W20" i="32"/>
  <c r="V20" i="32"/>
  <c r="AD19" i="32"/>
  <c r="AC19" i="32"/>
  <c r="W19" i="32"/>
  <c r="V19" i="32"/>
  <c r="AD18" i="32"/>
  <c r="AC18" i="32"/>
  <c r="W18" i="32"/>
  <c r="V18" i="32"/>
  <c r="AD17" i="32"/>
  <c r="AC17" i="32"/>
  <c r="W17" i="32"/>
  <c r="V17" i="32"/>
  <c r="AD16" i="32"/>
  <c r="AC16" i="32"/>
  <c r="W16" i="32"/>
  <c r="V16" i="32"/>
  <c r="AD15" i="32"/>
  <c r="AC15" i="32"/>
  <c r="W15" i="32"/>
  <c r="V15" i="32"/>
  <c r="AD14" i="32"/>
  <c r="AC14" i="32"/>
  <c r="W14" i="32"/>
  <c r="V14" i="32"/>
  <c r="AD13" i="32"/>
  <c r="AC13" i="32"/>
  <c r="W13" i="32"/>
  <c r="V13" i="32"/>
  <c r="AD12" i="32"/>
  <c r="AC12" i="32"/>
  <c r="W12" i="32"/>
  <c r="V12" i="32"/>
  <c r="AD11" i="32"/>
  <c r="AC11" i="32"/>
  <c r="W11" i="32"/>
  <c r="V11" i="32"/>
  <c r="AD10" i="32"/>
  <c r="AC10" i="32"/>
  <c r="W10" i="32"/>
  <c r="V10" i="32"/>
  <c r="AD9" i="32"/>
  <c r="AC9" i="32"/>
  <c r="W9" i="32"/>
  <c r="V9" i="32"/>
  <c r="AD8" i="32"/>
  <c r="AC8" i="32"/>
  <c r="W8" i="32"/>
  <c r="V8" i="32"/>
  <c r="AD7" i="32"/>
  <c r="AC7" i="32"/>
  <c r="W7" i="32"/>
  <c r="V7" i="32"/>
  <c r="AD6" i="32"/>
  <c r="AC6" i="32"/>
  <c r="W6" i="32"/>
  <c r="V6" i="32"/>
  <c r="AD5" i="32"/>
  <c r="AC5" i="32"/>
  <c r="W5" i="32"/>
  <c r="V5" i="32"/>
  <c r="AD4" i="32"/>
  <c r="AC4" i="32"/>
  <c r="W4" i="32"/>
  <c r="V4" i="32"/>
  <c r="AD9" i="31"/>
  <c r="AC9" i="31"/>
  <c r="W9" i="31"/>
  <c r="V9" i="31"/>
  <c r="AD8" i="31"/>
  <c r="AC8" i="31"/>
  <c r="W8" i="31"/>
  <c r="V8" i="31"/>
  <c r="AD7" i="31"/>
  <c r="AC7" i="31"/>
  <c r="W7" i="31"/>
  <c r="V7" i="31"/>
  <c r="AD5" i="31"/>
  <c r="AC5" i="31"/>
  <c r="W5" i="31"/>
  <c r="V5" i="31"/>
  <c r="AD4" i="31"/>
  <c r="AC4" i="31"/>
  <c r="W4" i="31"/>
  <c r="V4" i="31"/>
  <c r="AD16" i="30"/>
  <c r="AC16" i="30"/>
  <c r="W16" i="30"/>
  <c r="V16" i="30"/>
  <c r="AD15" i="30"/>
  <c r="AC15" i="30"/>
  <c r="W15" i="30"/>
  <c r="V15" i="30"/>
  <c r="AD14" i="30"/>
  <c r="AC14" i="30"/>
  <c r="W14" i="30"/>
  <c r="V14" i="30"/>
  <c r="AD13" i="30"/>
  <c r="AC13" i="30"/>
  <c r="W13" i="30"/>
  <c r="V13" i="30"/>
  <c r="AD12" i="30"/>
  <c r="AC12" i="30"/>
  <c r="W12" i="30"/>
  <c r="V12" i="30"/>
  <c r="AD11" i="30"/>
  <c r="AC11" i="30"/>
  <c r="W11" i="30"/>
  <c r="V11" i="30"/>
  <c r="AD10" i="30"/>
  <c r="AC10" i="30"/>
  <c r="W10" i="30"/>
  <c r="V10" i="30"/>
  <c r="AD9" i="30"/>
  <c r="AC9" i="30"/>
  <c r="W9" i="30"/>
  <c r="V9" i="30"/>
  <c r="AD8" i="30"/>
  <c r="AC8" i="30"/>
  <c r="W8" i="30"/>
  <c r="V8" i="30"/>
  <c r="AD7" i="30"/>
  <c r="AC7" i="30"/>
  <c r="W7" i="30"/>
  <c r="V7" i="30"/>
  <c r="AD6" i="30"/>
  <c r="AC6" i="30"/>
  <c r="W6" i="30"/>
  <c r="V6" i="30"/>
  <c r="AD5" i="30"/>
  <c r="AC5" i="30"/>
  <c r="W5" i="30"/>
  <c r="V5" i="30"/>
  <c r="AD4" i="30"/>
  <c r="AC4" i="30"/>
  <c r="W4" i="30"/>
  <c r="V4" i="30"/>
  <c r="AD32" i="29"/>
  <c r="AC32" i="29"/>
  <c r="W32" i="29"/>
  <c r="V32" i="29"/>
  <c r="AD31" i="29"/>
  <c r="AC31" i="29"/>
  <c r="W31" i="29"/>
  <c r="V31" i="29"/>
  <c r="AD30" i="29"/>
  <c r="AC30" i="29"/>
  <c r="W30" i="29"/>
  <c r="V30" i="29"/>
  <c r="AD29" i="29"/>
  <c r="AC29" i="29"/>
  <c r="W29" i="29"/>
  <c r="V29" i="29"/>
  <c r="AD28" i="29"/>
  <c r="AC28" i="29"/>
  <c r="W28" i="29"/>
  <c r="V28" i="29"/>
  <c r="AD27" i="29"/>
  <c r="AC27" i="29"/>
  <c r="W27" i="29"/>
  <c r="V27" i="29"/>
  <c r="AD26" i="29"/>
  <c r="AC26" i="29"/>
  <c r="W26" i="29"/>
  <c r="V26" i="29"/>
  <c r="AD25" i="29"/>
  <c r="AC25" i="29"/>
  <c r="W25" i="29"/>
  <c r="V25" i="29"/>
  <c r="AD24" i="29"/>
  <c r="AC24" i="29"/>
  <c r="W24" i="29"/>
  <c r="V24" i="29"/>
  <c r="AD23" i="29"/>
  <c r="AC23" i="29"/>
  <c r="W23" i="29"/>
  <c r="V23" i="29"/>
  <c r="AD22" i="29"/>
  <c r="AC22" i="29"/>
  <c r="W22" i="29"/>
  <c r="V22" i="29"/>
  <c r="AD21" i="29"/>
  <c r="AC21" i="29"/>
  <c r="W21" i="29"/>
  <c r="V21" i="29"/>
  <c r="AD20" i="29"/>
  <c r="AC20" i="29"/>
  <c r="W20" i="29"/>
  <c r="V20" i="29"/>
  <c r="AD19" i="29"/>
  <c r="AC19" i="29"/>
  <c r="W19" i="29"/>
  <c r="V19" i="29"/>
  <c r="AD18" i="29"/>
  <c r="AC18" i="29"/>
  <c r="W18" i="29"/>
  <c r="V18" i="29"/>
  <c r="AD17" i="29"/>
  <c r="AC17" i="29"/>
  <c r="W17" i="29"/>
  <c r="V17" i="29"/>
  <c r="AD16" i="29"/>
  <c r="AC16" i="29"/>
  <c r="W16" i="29"/>
  <c r="V16" i="29"/>
  <c r="AD15" i="29"/>
  <c r="AC15" i="29"/>
  <c r="W15" i="29"/>
  <c r="V15" i="29"/>
  <c r="AD14" i="29"/>
  <c r="AC14" i="29"/>
  <c r="W14" i="29"/>
  <c r="V14" i="29"/>
  <c r="AD13" i="29"/>
  <c r="AC13" i="29"/>
  <c r="W13" i="29"/>
  <c r="V13" i="29"/>
  <c r="AD12" i="29"/>
  <c r="AC12" i="29"/>
  <c r="W12" i="29"/>
  <c r="V12" i="29"/>
  <c r="AD11" i="29"/>
  <c r="AC11" i="29"/>
  <c r="W11" i="29"/>
  <c r="V11" i="29"/>
  <c r="AD10" i="29"/>
  <c r="AC10" i="29"/>
  <c r="W10" i="29"/>
  <c r="V10" i="29"/>
  <c r="AD9" i="29"/>
  <c r="AC9" i="29"/>
  <c r="W9" i="29"/>
  <c r="V9" i="29"/>
  <c r="AD8" i="29"/>
  <c r="AC8" i="29"/>
  <c r="W8" i="29"/>
  <c r="V8" i="29"/>
  <c r="AD7" i="29"/>
  <c r="AC7" i="29"/>
  <c r="W7" i="29"/>
  <c r="V7" i="29"/>
  <c r="AD6" i="29"/>
  <c r="AC6" i="29"/>
  <c r="W6" i="29"/>
  <c r="V6" i="29"/>
  <c r="AD5" i="29"/>
  <c r="AC5" i="29"/>
  <c r="W5" i="29"/>
  <c r="V5" i="29"/>
  <c r="AD4" i="29"/>
  <c r="AC4" i="29"/>
  <c r="W4" i="29"/>
  <c r="V4" i="29"/>
  <c r="X35" i="29" s="1"/>
  <c r="AD33" i="28"/>
  <c r="AC33" i="28"/>
  <c r="W33" i="28"/>
  <c r="V33" i="28"/>
  <c r="AD32" i="28"/>
  <c r="AC32" i="28"/>
  <c r="W32" i="28"/>
  <c r="V32" i="28"/>
  <c r="AD31" i="28"/>
  <c r="AC31" i="28"/>
  <c r="W31" i="28"/>
  <c r="V31" i="28"/>
  <c r="AD30" i="28"/>
  <c r="AC30" i="28"/>
  <c r="W30" i="28"/>
  <c r="V30" i="28"/>
  <c r="AD29" i="28"/>
  <c r="AC29" i="28"/>
  <c r="W29" i="28"/>
  <c r="V29" i="28"/>
  <c r="AD28" i="28"/>
  <c r="AC28" i="28"/>
  <c r="W28" i="28"/>
  <c r="V28" i="28"/>
  <c r="AD27" i="28"/>
  <c r="AC27" i="28"/>
  <c r="W27" i="28"/>
  <c r="V27" i="28"/>
  <c r="AD26" i="28"/>
  <c r="AC26" i="28"/>
  <c r="W26" i="28"/>
  <c r="V26" i="28"/>
  <c r="AD25" i="28"/>
  <c r="AC25" i="28"/>
  <c r="W25" i="28"/>
  <c r="V25" i="28"/>
  <c r="AD24" i="28"/>
  <c r="AC24" i="28"/>
  <c r="W24" i="28"/>
  <c r="V24" i="28"/>
  <c r="AD23" i="28"/>
  <c r="AC23" i="28"/>
  <c r="W23" i="28"/>
  <c r="V23" i="28"/>
  <c r="AD22" i="28"/>
  <c r="AC22" i="28"/>
  <c r="W22" i="28"/>
  <c r="V22" i="28"/>
  <c r="AD21" i="28"/>
  <c r="AC21" i="28"/>
  <c r="W21" i="28"/>
  <c r="V21" i="28"/>
  <c r="AD20" i="28"/>
  <c r="AC20" i="28"/>
  <c r="W20" i="28"/>
  <c r="V20" i="28"/>
  <c r="AD19" i="28"/>
  <c r="AC19" i="28"/>
  <c r="W19" i="28"/>
  <c r="V19" i="28"/>
  <c r="AD18" i="28"/>
  <c r="AC18" i="28"/>
  <c r="W18" i="28"/>
  <c r="V18" i="28"/>
  <c r="AD17" i="28"/>
  <c r="AC17" i="28"/>
  <c r="W17" i="28"/>
  <c r="V17" i="28"/>
  <c r="AD16" i="28"/>
  <c r="AC16" i="28"/>
  <c r="W16" i="28"/>
  <c r="V16" i="28"/>
  <c r="AD15" i="28"/>
  <c r="AC15" i="28"/>
  <c r="W15" i="28"/>
  <c r="V15" i="28"/>
  <c r="AD14" i="28"/>
  <c r="AC14" i="28"/>
  <c r="W14" i="28"/>
  <c r="V14" i="28"/>
  <c r="AD13" i="28"/>
  <c r="AC13" i="28"/>
  <c r="W13" i="28"/>
  <c r="V13" i="28"/>
  <c r="AD12" i="28"/>
  <c r="AC12" i="28"/>
  <c r="W12" i="28"/>
  <c r="V12" i="28"/>
  <c r="AD11" i="28"/>
  <c r="AC11" i="28"/>
  <c r="W11" i="28"/>
  <c r="V11" i="28"/>
  <c r="AD10" i="28"/>
  <c r="AC10" i="28"/>
  <c r="W10" i="28"/>
  <c r="V10" i="28"/>
  <c r="AD9" i="28"/>
  <c r="AC9" i="28"/>
  <c r="W9" i="28"/>
  <c r="V9" i="28"/>
  <c r="AD8" i="28"/>
  <c r="AC8" i="28"/>
  <c r="W8" i="28"/>
  <c r="V8" i="28"/>
  <c r="AD7" i="28"/>
  <c r="AC7" i="28"/>
  <c r="W7" i="28"/>
  <c r="V7" i="28"/>
  <c r="AD6" i="28"/>
  <c r="AC6" i="28"/>
  <c r="W6" i="28"/>
  <c r="V6" i="28"/>
  <c r="AD5" i="28"/>
  <c r="AC5" i="28"/>
  <c r="W5" i="28"/>
  <c r="V5" i="28"/>
  <c r="AD4" i="28"/>
  <c r="AC4" i="28"/>
  <c r="W4" i="28"/>
  <c r="V4" i="28"/>
  <c r="AD35" i="27"/>
  <c r="AC35" i="27"/>
  <c r="W35" i="27"/>
  <c r="V35" i="27"/>
  <c r="AD34" i="27"/>
  <c r="AC34" i="27"/>
  <c r="W34" i="27"/>
  <c r="V34" i="27"/>
  <c r="AD33" i="27"/>
  <c r="AC33" i="27"/>
  <c r="W33" i="27"/>
  <c r="V33" i="27"/>
  <c r="AD32" i="27"/>
  <c r="AC32" i="27"/>
  <c r="W32" i="27"/>
  <c r="V32" i="27"/>
  <c r="AD31" i="27"/>
  <c r="AC31" i="27"/>
  <c r="W31" i="27"/>
  <c r="V31" i="27"/>
  <c r="AD30" i="27"/>
  <c r="AC30" i="27"/>
  <c r="W30" i="27"/>
  <c r="V30" i="27"/>
  <c r="AD29" i="27"/>
  <c r="AC29" i="27"/>
  <c r="W29" i="27"/>
  <c r="V29" i="27"/>
  <c r="AD28" i="27"/>
  <c r="AC28" i="27"/>
  <c r="W28" i="27"/>
  <c r="V28" i="27"/>
  <c r="AD27" i="27"/>
  <c r="AC27" i="27"/>
  <c r="W27" i="27"/>
  <c r="V27" i="27"/>
  <c r="AD26" i="27"/>
  <c r="AC26" i="27"/>
  <c r="W26" i="27"/>
  <c r="V26" i="27"/>
  <c r="AD25" i="27"/>
  <c r="AC25" i="27"/>
  <c r="W25" i="27"/>
  <c r="V25" i="27"/>
  <c r="AD24" i="27"/>
  <c r="AC24" i="27"/>
  <c r="W24" i="27"/>
  <c r="V24" i="27"/>
  <c r="AD23" i="27"/>
  <c r="AC23" i="27"/>
  <c r="W23" i="27"/>
  <c r="V23" i="27"/>
  <c r="AD22" i="27"/>
  <c r="AC22" i="27"/>
  <c r="W22" i="27"/>
  <c r="V22" i="27"/>
  <c r="AD21" i="27"/>
  <c r="AC21" i="27"/>
  <c r="W21" i="27"/>
  <c r="V21" i="27"/>
  <c r="AD20" i="27"/>
  <c r="AC20" i="27"/>
  <c r="W20" i="27"/>
  <c r="V20" i="27"/>
  <c r="AD19" i="27"/>
  <c r="AC19" i="27"/>
  <c r="W19" i="27"/>
  <c r="V19" i="27"/>
  <c r="AD18" i="27"/>
  <c r="AC18" i="27"/>
  <c r="W18" i="27"/>
  <c r="V18" i="27"/>
  <c r="AD17" i="27"/>
  <c r="AC17" i="27"/>
  <c r="W17" i="27"/>
  <c r="V17" i="27"/>
  <c r="AD16" i="27"/>
  <c r="AC16" i="27"/>
  <c r="W16" i="27"/>
  <c r="V16" i="27"/>
  <c r="AD15" i="27"/>
  <c r="AC15" i="27"/>
  <c r="W15" i="27"/>
  <c r="V15" i="27"/>
  <c r="AD14" i="27"/>
  <c r="AC14" i="27"/>
  <c r="W14" i="27"/>
  <c r="V14" i="27"/>
  <c r="AD13" i="27"/>
  <c r="AC13" i="27"/>
  <c r="W13" i="27"/>
  <c r="V13" i="27"/>
  <c r="AD12" i="27"/>
  <c r="AC12" i="27"/>
  <c r="W12" i="27"/>
  <c r="V12" i="27"/>
  <c r="AD11" i="27"/>
  <c r="AC11" i="27"/>
  <c r="W11" i="27"/>
  <c r="V11" i="27"/>
  <c r="AD10" i="27"/>
  <c r="AC10" i="27"/>
  <c r="W10" i="27"/>
  <c r="V10" i="27"/>
  <c r="AD9" i="27"/>
  <c r="AC9" i="27"/>
  <c r="W9" i="27"/>
  <c r="V9" i="27"/>
  <c r="AD8" i="27"/>
  <c r="AC8" i="27"/>
  <c r="W8" i="27"/>
  <c r="V8" i="27"/>
  <c r="AD7" i="27"/>
  <c r="AC7" i="27"/>
  <c r="W7" i="27"/>
  <c r="V7" i="27"/>
  <c r="AD6" i="27"/>
  <c r="AC6" i="27"/>
  <c r="W6" i="27"/>
  <c r="V6" i="27"/>
  <c r="AD5" i="27"/>
  <c r="AC5" i="27"/>
  <c r="W5" i="27"/>
  <c r="V5" i="27"/>
  <c r="AD4" i="27"/>
  <c r="AC4" i="27"/>
  <c r="W4" i="27"/>
  <c r="V4" i="27"/>
  <c r="AD15" i="26"/>
  <c r="AC15" i="26"/>
  <c r="W15" i="26"/>
  <c r="V15" i="26"/>
  <c r="AD14" i="26"/>
  <c r="AC14" i="26"/>
  <c r="W14" i="26"/>
  <c r="V14" i="26"/>
  <c r="AD13" i="26"/>
  <c r="AC13" i="26"/>
  <c r="W13" i="26"/>
  <c r="V13" i="26"/>
  <c r="AD12" i="26"/>
  <c r="AC12" i="26"/>
  <c r="AE12" i="26" s="1"/>
  <c r="W12" i="26"/>
  <c r="V12" i="26"/>
  <c r="AD11" i="26"/>
  <c r="AC11" i="26"/>
  <c r="W11" i="26"/>
  <c r="V11" i="26"/>
  <c r="AD10" i="26"/>
  <c r="AC10" i="26"/>
  <c r="W10" i="26"/>
  <c r="V10" i="26"/>
  <c r="AD9" i="26"/>
  <c r="AC9" i="26"/>
  <c r="W9" i="26"/>
  <c r="V9" i="26"/>
  <c r="AD8" i="26"/>
  <c r="AC8" i="26"/>
  <c r="W8" i="26"/>
  <c r="V8" i="26"/>
  <c r="AD7" i="26"/>
  <c r="AC7" i="26"/>
  <c r="W7" i="26"/>
  <c r="V7" i="26"/>
  <c r="AD6" i="26"/>
  <c r="AC6" i="26"/>
  <c r="W6" i="26"/>
  <c r="V6" i="26"/>
  <c r="AD5" i="26"/>
  <c r="AC5" i="26"/>
  <c r="W5" i="26"/>
  <c r="V5" i="26"/>
  <c r="AD4" i="26"/>
  <c r="AC4" i="26"/>
  <c r="W4" i="26"/>
  <c r="V4" i="26"/>
  <c r="AD54" i="25"/>
  <c r="AC54" i="25"/>
  <c r="W54" i="25"/>
  <c r="V54" i="25"/>
  <c r="AD53" i="25"/>
  <c r="AC53" i="25"/>
  <c r="W53" i="25"/>
  <c r="V53" i="25"/>
  <c r="AD52" i="25"/>
  <c r="AC52" i="25"/>
  <c r="W52" i="25"/>
  <c r="V52" i="25"/>
  <c r="AD51" i="25"/>
  <c r="AC51" i="25"/>
  <c r="W51" i="25"/>
  <c r="V51" i="25"/>
  <c r="AD50" i="25"/>
  <c r="AC50" i="25"/>
  <c r="W50" i="25"/>
  <c r="V50" i="25"/>
  <c r="AD49" i="25"/>
  <c r="AC49" i="25"/>
  <c r="W49" i="25"/>
  <c r="V49" i="25"/>
  <c r="AD48" i="25"/>
  <c r="AC48" i="25"/>
  <c r="W48" i="25"/>
  <c r="V48" i="25"/>
  <c r="AD47" i="25"/>
  <c r="AC47" i="25"/>
  <c r="W47" i="25"/>
  <c r="V47" i="25"/>
  <c r="AD46" i="25"/>
  <c r="AC46" i="25"/>
  <c r="W46" i="25"/>
  <c r="V46" i="25"/>
  <c r="AD45" i="25"/>
  <c r="AC45" i="25"/>
  <c r="W45" i="25"/>
  <c r="V45" i="25"/>
  <c r="AD44" i="25"/>
  <c r="AC44" i="25"/>
  <c r="W44" i="25"/>
  <c r="V44" i="25"/>
  <c r="AD43" i="25"/>
  <c r="AC43" i="25"/>
  <c r="W43" i="25"/>
  <c r="V43" i="25"/>
  <c r="AD42" i="25"/>
  <c r="AC42" i="25"/>
  <c r="W42" i="25"/>
  <c r="V42" i="25"/>
  <c r="AD41" i="25"/>
  <c r="AC41" i="25"/>
  <c r="W41" i="25"/>
  <c r="V41" i="25"/>
  <c r="AD40" i="25"/>
  <c r="AC40" i="25"/>
  <c r="W40" i="25"/>
  <c r="V40" i="25"/>
  <c r="AD39" i="25"/>
  <c r="AC39" i="25"/>
  <c r="W39" i="25"/>
  <c r="V39" i="25"/>
  <c r="AD38" i="25"/>
  <c r="AC38" i="25"/>
  <c r="W38" i="25"/>
  <c r="V38" i="25"/>
  <c r="AD37" i="25"/>
  <c r="AC37" i="25"/>
  <c r="W37" i="25"/>
  <c r="V37" i="25"/>
  <c r="AD36" i="25"/>
  <c r="AC36" i="25"/>
  <c r="W36" i="25"/>
  <c r="V36" i="25"/>
  <c r="AD35" i="25"/>
  <c r="AC35" i="25"/>
  <c r="W35" i="25"/>
  <c r="V35" i="25"/>
  <c r="AD34" i="25"/>
  <c r="AC34" i="25"/>
  <c r="W34" i="25"/>
  <c r="V34" i="25"/>
  <c r="AD33" i="25"/>
  <c r="AC33" i="25"/>
  <c r="W33" i="25"/>
  <c r="V33" i="25"/>
  <c r="AD32" i="25"/>
  <c r="AC32" i="25"/>
  <c r="W32" i="25"/>
  <c r="V32" i="25"/>
  <c r="AD31" i="25"/>
  <c r="AC31" i="25"/>
  <c r="W31" i="25"/>
  <c r="V31" i="25"/>
  <c r="AD30" i="25"/>
  <c r="AC30" i="25"/>
  <c r="W30" i="25"/>
  <c r="V30" i="25"/>
  <c r="AD29" i="25"/>
  <c r="AC29" i="25"/>
  <c r="W29" i="25"/>
  <c r="V29" i="25"/>
  <c r="AD28" i="25"/>
  <c r="AC28" i="25"/>
  <c r="W28" i="25"/>
  <c r="V28" i="25"/>
  <c r="AD27" i="25"/>
  <c r="AC27" i="25"/>
  <c r="W27" i="25"/>
  <c r="V27" i="25"/>
  <c r="AD26" i="25"/>
  <c r="AC26" i="25"/>
  <c r="W26" i="25"/>
  <c r="V26" i="25"/>
  <c r="AD25" i="25"/>
  <c r="AC25" i="25"/>
  <c r="W25" i="25"/>
  <c r="V25" i="25"/>
  <c r="AD24" i="25"/>
  <c r="AC24" i="25"/>
  <c r="W24" i="25"/>
  <c r="V24" i="25"/>
  <c r="AD23" i="25"/>
  <c r="AC23" i="25"/>
  <c r="W23" i="25"/>
  <c r="V23" i="25"/>
  <c r="AD22" i="25"/>
  <c r="AC22" i="25"/>
  <c r="W22" i="25"/>
  <c r="V22" i="25"/>
  <c r="AD21" i="25"/>
  <c r="AC21" i="25"/>
  <c r="W21" i="25"/>
  <c r="V21" i="25"/>
  <c r="AD20" i="25"/>
  <c r="AC20" i="25"/>
  <c r="W20" i="25"/>
  <c r="V20" i="25"/>
  <c r="AD19" i="25"/>
  <c r="AC19" i="25"/>
  <c r="W19" i="25"/>
  <c r="V19" i="25"/>
  <c r="AD18" i="25"/>
  <c r="AC18" i="25"/>
  <c r="W18" i="25"/>
  <c r="V18" i="25"/>
  <c r="AD17" i="25"/>
  <c r="AC17" i="25"/>
  <c r="W17" i="25"/>
  <c r="V17" i="25"/>
  <c r="AD16" i="25"/>
  <c r="AC16" i="25"/>
  <c r="W16" i="25"/>
  <c r="V16" i="25"/>
  <c r="AD15" i="25"/>
  <c r="AC15" i="25"/>
  <c r="W15" i="25"/>
  <c r="V15" i="25"/>
  <c r="AD14" i="25"/>
  <c r="AC14" i="25"/>
  <c r="W14" i="25"/>
  <c r="V14" i="25"/>
  <c r="AD13" i="25"/>
  <c r="AC13" i="25"/>
  <c r="W13" i="25"/>
  <c r="V13" i="25"/>
  <c r="AD12" i="25"/>
  <c r="AC12" i="25"/>
  <c r="W12" i="25"/>
  <c r="V12" i="25"/>
  <c r="AD11" i="25"/>
  <c r="AC11" i="25"/>
  <c r="W11" i="25"/>
  <c r="V11" i="25"/>
  <c r="AD10" i="25"/>
  <c r="AC10" i="25"/>
  <c r="W10" i="25"/>
  <c r="V10" i="25"/>
  <c r="AD9" i="25"/>
  <c r="AC9" i="25"/>
  <c r="W9" i="25"/>
  <c r="V9" i="25"/>
  <c r="AD8" i="25"/>
  <c r="AC8" i="25"/>
  <c r="W8" i="25"/>
  <c r="V8" i="25"/>
  <c r="AD7" i="25"/>
  <c r="AC7" i="25"/>
  <c r="W7" i="25"/>
  <c r="V7" i="25"/>
  <c r="AD6" i="25"/>
  <c r="AC6" i="25"/>
  <c r="W6" i="25"/>
  <c r="V6" i="25"/>
  <c r="AD5" i="25"/>
  <c r="AC5" i="25"/>
  <c r="W5" i="25"/>
  <c r="V5" i="25"/>
  <c r="AD4" i="25"/>
  <c r="AC4" i="25"/>
  <c r="W4" i="25"/>
  <c r="V4" i="25"/>
  <c r="AD20" i="24"/>
  <c r="AC20" i="24"/>
  <c r="W20" i="24"/>
  <c r="V20" i="24"/>
  <c r="AD19" i="24"/>
  <c r="AC19" i="24"/>
  <c r="W19" i="24"/>
  <c r="V19" i="24"/>
  <c r="AD18" i="24"/>
  <c r="AC18" i="24"/>
  <c r="W18" i="24"/>
  <c r="V18" i="24"/>
  <c r="AD17" i="24"/>
  <c r="AC17" i="24"/>
  <c r="W17" i="24"/>
  <c r="V17" i="24"/>
  <c r="AD16" i="24"/>
  <c r="AC16" i="24"/>
  <c r="W16" i="24"/>
  <c r="V16" i="24"/>
  <c r="AD15" i="24"/>
  <c r="AC15" i="24"/>
  <c r="W15" i="24"/>
  <c r="V15" i="24"/>
  <c r="AD14" i="24"/>
  <c r="AC14" i="24"/>
  <c r="W14" i="24"/>
  <c r="V14" i="24"/>
  <c r="AD13" i="24"/>
  <c r="AC13" i="24"/>
  <c r="W13" i="24"/>
  <c r="V13" i="24"/>
  <c r="AD12" i="24"/>
  <c r="AC12" i="24"/>
  <c r="W12" i="24"/>
  <c r="V12" i="24"/>
  <c r="AD11" i="24"/>
  <c r="AC11" i="24"/>
  <c r="W11" i="24"/>
  <c r="V11" i="24"/>
  <c r="AD10" i="24"/>
  <c r="AC10" i="24"/>
  <c r="W10" i="24"/>
  <c r="V10" i="24"/>
  <c r="AD9" i="24"/>
  <c r="AC9" i="24"/>
  <c r="W9" i="24"/>
  <c r="V9" i="24"/>
  <c r="AD8" i="24"/>
  <c r="AC8" i="24"/>
  <c r="W8" i="24"/>
  <c r="V8" i="24"/>
  <c r="AD7" i="24"/>
  <c r="AC7" i="24"/>
  <c r="W7" i="24"/>
  <c r="V7" i="24"/>
  <c r="AD6" i="24"/>
  <c r="AC6" i="24"/>
  <c r="W6" i="24"/>
  <c r="V6" i="24"/>
  <c r="AD5" i="24"/>
  <c r="AC5" i="24"/>
  <c r="W5" i="24"/>
  <c r="V5" i="24"/>
  <c r="AD4" i="24"/>
  <c r="AD21" i="24" s="1"/>
  <c r="AC4" i="24"/>
  <c r="W4" i="24"/>
  <c r="V4" i="24"/>
  <c r="D3" i="22"/>
  <c r="AD56" i="32" l="1"/>
  <c r="AC33" i="29"/>
  <c r="X37" i="28"/>
  <c r="H14" i="23" s="1"/>
  <c r="AE28" i="29"/>
  <c r="G15" i="23"/>
  <c r="AE27" i="29"/>
  <c r="X19" i="30"/>
  <c r="G16" i="23" s="1"/>
  <c r="AE23" i="32"/>
  <c r="X59" i="32"/>
  <c r="AE18" i="34"/>
  <c r="AC55" i="25"/>
  <c r="AE47" i="25"/>
  <c r="X57" i="25"/>
  <c r="G11" i="23" s="1"/>
  <c r="AE15" i="24"/>
  <c r="AE5" i="34"/>
  <c r="X12" i="31"/>
  <c r="G17" i="23" s="1"/>
  <c r="X13" i="31"/>
  <c r="H17" i="23" s="1"/>
  <c r="AC10" i="31"/>
  <c r="AE20" i="36"/>
  <c r="X30" i="36"/>
  <c r="H20" i="23" s="1"/>
  <c r="AD27" i="36"/>
  <c r="AE18" i="36"/>
  <c r="AE6" i="36"/>
  <c r="AE25" i="36"/>
  <c r="AE24" i="36"/>
  <c r="AE16" i="36"/>
  <c r="AE12" i="36"/>
  <c r="AE26" i="36"/>
  <c r="AE23" i="36"/>
  <c r="AE22" i="36"/>
  <c r="AE17" i="36"/>
  <c r="AE15" i="36"/>
  <c r="AE13" i="36"/>
  <c r="AE11" i="36"/>
  <c r="AE14" i="36"/>
  <c r="AE7" i="36"/>
  <c r="AE21" i="36"/>
  <c r="AE10" i="36"/>
  <c r="AE9" i="36"/>
  <c r="AE8" i="36"/>
  <c r="AE19" i="36"/>
  <c r="AE5" i="36"/>
  <c r="AD66" i="34"/>
  <c r="X69" i="34"/>
  <c r="H19" i="23" s="1"/>
  <c r="AE58" i="34"/>
  <c r="AE55" i="34"/>
  <c r="AE32" i="34"/>
  <c r="AE21" i="34"/>
  <c r="AE63" i="34"/>
  <c r="AE62" i="34"/>
  <c r="AE56" i="34"/>
  <c r="AE53" i="34"/>
  <c r="AE52" i="34"/>
  <c r="AE39" i="34"/>
  <c r="AE37" i="34"/>
  <c r="AE25" i="34"/>
  <c r="AE33" i="34"/>
  <c r="AE7" i="34"/>
  <c r="AE65" i="34"/>
  <c r="AE64" i="34"/>
  <c r="AE61" i="34"/>
  <c r="AE59" i="34"/>
  <c r="AE57" i="34"/>
  <c r="AE34" i="34"/>
  <c r="AE60" i="34"/>
  <c r="AE45" i="34"/>
  <c r="AE36" i="34"/>
  <c r="AE23" i="34"/>
  <c r="AE8" i="34"/>
  <c r="AE54" i="34"/>
  <c r="AE41" i="34"/>
  <c r="AE20" i="34"/>
  <c r="AE19" i="34"/>
  <c r="AE12" i="34"/>
  <c r="AE11" i="34"/>
  <c r="AE48" i="34"/>
  <c r="AE35" i="34"/>
  <c r="AE50" i="34"/>
  <c r="AE49" i="34"/>
  <c r="AE42" i="34"/>
  <c r="AE40" i="34"/>
  <c r="AE38" i="34"/>
  <c r="AE31" i="34"/>
  <c r="AE28" i="34"/>
  <c r="AE27" i="34"/>
  <c r="AE24" i="34"/>
  <c r="AE15" i="34"/>
  <c r="AE9" i="34"/>
  <c r="AE6" i="34"/>
  <c r="AE51" i="34"/>
  <c r="AE44" i="34"/>
  <c r="AE43" i="34"/>
  <c r="AE22" i="34"/>
  <c r="AE16" i="34"/>
  <c r="AE47" i="34"/>
  <c r="AE46" i="34"/>
  <c r="AE30" i="34"/>
  <c r="AE29" i="34"/>
  <c r="AE26" i="34"/>
  <c r="AE17" i="34"/>
  <c r="AE14" i="34"/>
  <c r="AE13" i="34"/>
  <c r="AE10" i="34"/>
  <c r="AE54" i="32"/>
  <c r="AE53" i="32"/>
  <c r="AE47" i="32"/>
  <c r="AE45" i="32"/>
  <c r="AE38" i="32"/>
  <c r="AE37" i="32"/>
  <c r="AE19" i="32"/>
  <c r="AE55" i="32"/>
  <c r="AE34" i="32"/>
  <c r="AE31" i="32"/>
  <c r="AE29" i="32"/>
  <c r="AE27" i="32"/>
  <c r="AE13" i="32"/>
  <c r="AE7" i="32"/>
  <c r="AE43" i="32"/>
  <c r="AE33" i="32"/>
  <c r="AE25" i="32"/>
  <c r="AE21" i="32"/>
  <c r="AE39" i="32"/>
  <c r="AE18" i="32"/>
  <c r="AE15" i="32"/>
  <c r="AE14" i="32"/>
  <c r="AE35" i="32"/>
  <c r="AE10" i="32"/>
  <c r="AE42" i="32"/>
  <c r="AE22" i="32"/>
  <c r="AE51" i="32"/>
  <c r="AE50" i="32"/>
  <c r="AE17" i="32"/>
  <c r="AE11" i="32"/>
  <c r="AE6" i="32"/>
  <c r="AE41" i="32"/>
  <c r="AE26" i="32"/>
  <c r="AE9" i="32"/>
  <c r="AE49" i="32"/>
  <c r="AE30" i="32"/>
  <c r="AE46" i="32"/>
  <c r="AE5" i="32"/>
  <c r="AE8" i="31"/>
  <c r="AE5" i="31"/>
  <c r="AE9" i="31"/>
  <c r="AE7" i="31"/>
  <c r="AE16" i="30"/>
  <c r="AE14" i="30"/>
  <c r="AE8" i="30"/>
  <c r="AE6" i="30"/>
  <c r="AE13" i="30"/>
  <c r="AE9" i="30"/>
  <c r="AE12" i="30"/>
  <c r="AE10" i="30"/>
  <c r="AE5" i="30"/>
  <c r="AE31" i="29"/>
  <c r="AE16" i="29"/>
  <c r="AE8" i="29"/>
  <c r="AE26" i="29"/>
  <c r="AE24" i="29"/>
  <c r="AE19" i="29"/>
  <c r="AE7" i="29"/>
  <c r="AE32" i="29"/>
  <c r="AE15" i="29"/>
  <c r="AE23" i="29"/>
  <c r="AE14" i="29"/>
  <c r="AE12" i="29"/>
  <c r="AE22" i="29"/>
  <c r="AE20" i="29"/>
  <c r="AE18" i="29"/>
  <c r="AE11" i="29"/>
  <c r="AE10" i="29"/>
  <c r="AE30" i="29"/>
  <c r="AE6" i="29"/>
  <c r="AD34" i="28"/>
  <c r="AE31" i="28"/>
  <c r="AE33" i="28"/>
  <c r="AE26" i="28"/>
  <c r="AE25" i="28"/>
  <c r="AE23" i="28"/>
  <c r="AE22" i="28"/>
  <c r="AE21" i="28"/>
  <c r="AE9" i="28"/>
  <c r="AE6" i="28"/>
  <c r="AE29" i="28"/>
  <c r="AE27" i="28"/>
  <c r="AE11" i="28"/>
  <c r="AE15" i="28"/>
  <c r="AE13" i="28"/>
  <c r="AE7" i="28"/>
  <c r="AE30" i="28"/>
  <c r="AE10" i="28"/>
  <c r="X36" i="28"/>
  <c r="AE18" i="28"/>
  <c r="AE17" i="28"/>
  <c r="AE5" i="28"/>
  <c r="AE14" i="28"/>
  <c r="AE19" i="28"/>
  <c r="AE33" i="27"/>
  <c r="AE13" i="27"/>
  <c r="AE22" i="27"/>
  <c r="AE16" i="27"/>
  <c r="AE10" i="27"/>
  <c r="AE18" i="27"/>
  <c r="AE5" i="27"/>
  <c r="AE25" i="27"/>
  <c r="AE34" i="27"/>
  <c r="AE32" i="27"/>
  <c r="AE28" i="27"/>
  <c r="AE12" i="27"/>
  <c r="AE8" i="27"/>
  <c r="AE20" i="27"/>
  <c r="X39" i="27"/>
  <c r="H13" i="23" s="1"/>
  <c r="AE29" i="27"/>
  <c r="AE17" i="27"/>
  <c r="AE30" i="27"/>
  <c r="AE26" i="27"/>
  <c r="AE24" i="27"/>
  <c r="AE21" i="27"/>
  <c r="AE14" i="27"/>
  <c r="AE9" i="27"/>
  <c r="AE6" i="27"/>
  <c r="X18" i="26"/>
  <c r="G12" i="23" s="1"/>
  <c r="AD16" i="26"/>
  <c r="AE10" i="26"/>
  <c r="AE13" i="26"/>
  <c r="AE8" i="26"/>
  <c r="AE6" i="26"/>
  <c r="AE14" i="26"/>
  <c r="AE5" i="26"/>
  <c r="AE9" i="26"/>
  <c r="AE45" i="25"/>
  <c r="AE41" i="25"/>
  <c r="AE28" i="25"/>
  <c r="AE12" i="25"/>
  <c r="AE6" i="25"/>
  <c r="AE53" i="25"/>
  <c r="AE30" i="25"/>
  <c r="AE25" i="25"/>
  <c r="AE21" i="25"/>
  <c r="AE19" i="25"/>
  <c r="AE17" i="25"/>
  <c r="AE7" i="25"/>
  <c r="AE39" i="25"/>
  <c r="AE37" i="25"/>
  <c r="AE31" i="25"/>
  <c r="AE29" i="25"/>
  <c r="AE22" i="25"/>
  <c r="AE20" i="25"/>
  <c r="AE13" i="25"/>
  <c r="AE10" i="25"/>
  <c r="AE5" i="25"/>
  <c r="AE36" i="25"/>
  <c r="AE23" i="25"/>
  <c r="AE11" i="25"/>
  <c r="AE42" i="25"/>
  <c r="AE32" i="25"/>
  <c r="AE26" i="25"/>
  <c r="AE18" i="25"/>
  <c r="AE16" i="25"/>
  <c r="AE8" i="25"/>
  <c r="AE44" i="25"/>
  <c r="AE34" i="25"/>
  <c r="AE27" i="25"/>
  <c r="AE54" i="25"/>
  <c r="AE52" i="25"/>
  <c r="AE51" i="25"/>
  <c r="AE50" i="25"/>
  <c r="AE49" i="25"/>
  <c r="AE43" i="25"/>
  <c r="AE40" i="25"/>
  <c r="AE33" i="25"/>
  <c r="AE24" i="25"/>
  <c r="AE35" i="25"/>
  <c r="AE48" i="25"/>
  <c r="AE46" i="25"/>
  <c r="AE38" i="25"/>
  <c r="AE15" i="25"/>
  <c r="AE14" i="25"/>
  <c r="AE9" i="25"/>
  <c r="AD33" i="29"/>
  <c r="AD55" i="25"/>
  <c r="AE14" i="24"/>
  <c r="AE8" i="24"/>
  <c r="AE12" i="24"/>
  <c r="AE6" i="24"/>
  <c r="AE20" i="24"/>
  <c r="AE13" i="24"/>
  <c r="AE10" i="24"/>
  <c r="AE17" i="24"/>
  <c r="AE11" i="24"/>
  <c r="AE5" i="24"/>
  <c r="AE16" i="24"/>
  <c r="AE7" i="24"/>
  <c r="AE18" i="24"/>
  <c r="AE19" i="24"/>
  <c r="AE9" i="24"/>
  <c r="D7" i="22"/>
  <c r="AE4" i="31"/>
  <c r="AD10" i="31"/>
  <c r="X58" i="32"/>
  <c r="AC56" i="32"/>
  <c r="AE8" i="32"/>
  <c r="AE12" i="32"/>
  <c r="AE16" i="32"/>
  <c r="AE20" i="32"/>
  <c r="AE24" i="32"/>
  <c r="AE28" i="32"/>
  <c r="AE32" i="32"/>
  <c r="AE36" i="32"/>
  <c r="AE40" i="32"/>
  <c r="AE44" i="32"/>
  <c r="AE48" i="32"/>
  <c r="AE52" i="32"/>
  <c r="AE4" i="32"/>
  <c r="X68" i="34"/>
  <c r="AC66" i="34"/>
  <c r="AE4" i="34"/>
  <c r="X29" i="36"/>
  <c r="AC27" i="36"/>
  <c r="AE4" i="36"/>
  <c r="X38" i="27"/>
  <c r="AC36" i="27"/>
  <c r="AE4" i="27"/>
  <c r="AE7" i="27"/>
  <c r="AE11" i="27"/>
  <c r="AE15" i="27"/>
  <c r="AE19" i="27"/>
  <c r="AE23" i="27"/>
  <c r="AE27" i="27"/>
  <c r="AE31" i="27"/>
  <c r="AE35" i="27"/>
  <c r="AE4" i="29"/>
  <c r="AD36" i="27"/>
  <c r="AC34" i="28"/>
  <c r="AE8" i="28"/>
  <c r="AE12" i="28"/>
  <c r="AE16" i="28"/>
  <c r="AE20" i="28"/>
  <c r="AE24" i="28"/>
  <c r="AE28" i="28"/>
  <c r="AE32" i="28"/>
  <c r="AE5" i="29"/>
  <c r="AE9" i="29"/>
  <c r="AE13" i="29"/>
  <c r="AE17" i="29"/>
  <c r="AE21" i="29"/>
  <c r="AE25" i="29"/>
  <c r="AE29" i="29"/>
  <c r="AD17" i="30"/>
  <c r="AE4" i="28"/>
  <c r="X36" i="29"/>
  <c r="AC17" i="30"/>
  <c r="AE4" i="30"/>
  <c r="AE7" i="30"/>
  <c r="AE11" i="30"/>
  <c r="AE15" i="30"/>
  <c r="X20" i="30"/>
  <c r="AE4" i="25"/>
  <c r="X58" i="25"/>
  <c r="AC16" i="26"/>
  <c r="AE4" i="26"/>
  <c r="AE7" i="26"/>
  <c r="AE11" i="26"/>
  <c r="AE15" i="26"/>
  <c r="X19" i="26"/>
  <c r="X23" i="24"/>
  <c r="G10" i="23" s="1"/>
  <c r="AC21" i="24"/>
  <c r="AE4" i="24"/>
  <c r="X24" i="24"/>
  <c r="H10" i="23" s="1"/>
  <c r="E7" i="22"/>
  <c r="X18" i="31" l="1"/>
  <c r="X19" i="31" s="1"/>
  <c r="X35" i="36"/>
  <c r="X36" i="36" s="1"/>
  <c r="G20" i="23"/>
  <c r="X74" i="34"/>
  <c r="X75" i="34" s="1"/>
  <c r="G19" i="23"/>
  <c r="X64" i="32"/>
  <c r="X65" i="32" s="1"/>
  <c r="AE56" i="32"/>
  <c r="D18" i="22" s="1"/>
  <c r="X25" i="30"/>
  <c r="X26" i="30" s="1"/>
  <c r="H16" i="23"/>
  <c r="X41" i="29"/>
  <c r="X42" i="29" s="1"/>
  <c r="H15" i="23"/>
  <c r="G14" i="23"/>
  <c r="X42" i="28"/>
  <c r="X43" i="28" s="1"/>
  <c r="X44" i="27"/>
  <c r="X45" i="27" s="1"/>
  <c r="G13" i="23"/>
  <c r="X24" i="26"/>
  <c r="X25" i="26" s="1"/>
  <c r="H12" i="23"/>
  <c r="X63" i="25"/>
  <c r="X64" i="25" s="1"/>
  <c r="H11" i="23"/>
  <c r="AE10" i="31"/>
  <c r="D17" i="22" s="1"/>
  <c r="AE27" i="36"/>
  <c r="D20" i="22" s="1"/>
  <c r="AE66" i="34"/>
  <c r="D19" i="22" s="1"/>
  <c r="AE17" i="30"/>
  <c r="D16" i="22" s="1"/>
  <c r="AE33" i="29"/>
  <c r="D15" i="22" s="1"/>
  <c r="AE36" i="27"/>
  <c r="D13" i="22" s="1"/>
  <c r="AE34" i="28"/>
  <c r="D14" i="22" s="1"/>
  <c r="AE16" i="26"/>
  <c r="D12" i="22" s="1"/>
  <c r="C12" i="22" s="1"/>
  <c r="AE55" i="25"/>
  <c r="D11" i="22" s="1"/>
  <c r="C11" i="22" s="1"/>
  <c r="E11" i="22" s="1"/>
  <c r="AE21" i="24"/>
  <c r="D10" i="22" s="1"/>
  <c r="X29" i="24"/>
  <c r="X30" i="24" s="1"/>
  <c r="AD92" i="12"/>
  <c r="AC92" i="12"/>
  <c r="W92" i="12"/>
  <c r="V92" i="12"/>
  <c r="AD91" i="12"/>
  <c r="AC91" i="12"/>
  <c r="W91" i="12"/>
  <c r="V91" i="12"/>
  <c r="AD90" i="12"/>
  <c r="AC90" i="12"/>
  <c r="W90" i="12"/>
  <c r="V90" i="12"/>
  <c r="AD89" i="12"/>
  <c r="AC89" i="12"/>
  <c r="W89" i="12"/>
  <c r="V89" i="12"/>
  <c r="AD88" i="12"/>
  <c r="AC88" i="12"/>
  <c r="W88" i="12"/>
  <c r="V88" i="12"/>
  <c r="AD87" i="12"/>
  <c r="AC87" i="12"/>
  <c r="W87" i="12"/>
  <c r="V87" i="12"/>
  <c r="AD86" i="12"/>
  <c r="AC86" i="12"/>
  <c r="W86" i="12"/>
  <c r="V86" i="12"/>
  <c r="AD85" i="12"/>
  <c r="AC85" i="12"/>
  <c r="W85" i="12"/>
  <c r="V85" i="12"/>
  <c r="AD84" i="12"/>
  <c r="AC84" i="12"/>
  <c r="W84" i="12"/>
  <c r="V84" i="12"/>
  <c r="AD83" i="12"/>
  <c r="AC83" i="12"/>
  <c r="W83" i="12"/>
  <c r="V83" i="12"/>
  <c r="AD82" i="12"/>
  <c r="AC82" i="12"/>
  <c r="W82" i="12"/>
  <c r="V82" i="12"/>
  <c r="AD81" i="12"/>
  <c r="AC81" i="12"/>
  <c r="W81" i="12"/>
  <c r="V81" i="12"/>
  <c r="AD80" i="12"/>
  <c r="AC80" i="12"/>
  <c r="W80" i="12"/>
  <c r="V80" i="12"/>
  <c r="AD79" i="12"/>
  <c r="AC79" i="12"/>
  <c r="W79" i="12"/>
  <c r="V79" i="12"/>
  <c r="AD78" i="12"/>
  <c r="AC78" i="12"/>
  <c r="W78" i="12"/>
  <c r="V78" i="12"/>
  <c r="AD77" i="12"/>
  <c r="AC77" i="12"/>
  <c r="W77" i="12"/>
  <c r="V77" i="12"/>
  <c r="AD76" i="12"/>
  <c r="AC76" i="12"/>
  <c r="W76" i="12"/>
  <c r="V76" i="12"/>
  <c r="AD75" i="12"/>
  <c r="AC75" i="12"/>
  <c r="W75" i="12"/>
  <c r="V75" i="12"/>
  <c r="AD74" i="12"/>
  <c r="AC74" i="12"/>
  <c r="W74" i="12"/>
  <c r="V74" i="12"/>
  <c r="AD73" i="12"/>
  <c r="AC73" i="12"/>
  <c r="W73" i="12"/>
  <c r="V73" i="12"/>
  <c r="AD72" i="12"/>
  <c r="AC72" i="12"/>
  <c r="W72" i="12"/>
  <c r="V72" i="12"/>
  <c r="AD71" i="12"/>
  <c r="AC71" i="12"/>
  <c r="W71" i="12"/>
  <c r="V71" i="12"/>
  <c r="AD70" i="12"/>
  <c r="AC70" i="12"/>
  <c r="W70" i="12"/>
  <c r="V70" i="12"/>
  <c r="AD69" i="12"/>
  <c r="AC69" i="12"/>
  <c r="W69" i="12"/>
  <c r="V69" i="12"/>
  <c r="AD68" i="12"/>
  <c r="AC68" i="12"/>
  <c r="W68" i="12"/>
  <c r="V68" i="12"/>
  <c r="AD67" i="12"/>
  <c r="AC67" i="12"/>
  <c r="W67" i="12"/>
  <c r="V67" i="12"/>
  <c r="AD66" i="12"/>
  <c r="AC66" i="12"/>
  <c r="W66" i="12"/>
  <c r="V66" i="12"/>
  <c r="AD65" i="12"/>
  <c r="AC65" i="12"/>
  <c r="W65" i="12"/>
  <c r="V65" i="12"/>
  <c r="AD64" i="12"/>
  <c r="AC64" i="12"/>
  <c r="W64" i="12"/>
  <c r="V64" i="12"/>
  <c r="AD63" i="12"/>
  <c r="AC63" i="12"/>
  <c r="W63" i="12"/>
  <c r="V63" i="12"/>
  <c r="AD62" i="12"/>
  <c r="AC62" i="12"/>
  <c r="W62" i="12"/>
  <c r="V62" i="12"/>
  <c r="AD61" i="12"/>
  <c r="AC61" i="12"/>
  <c r="W61" i="12"/>
  <c r="V61" i="12"/>
  <c r="AD60" i="12"/>
  <c r="AC60" i="12"/>
  <c r="W60" i="12"/>
  <c r="V60" i="12"/>
  <c r="AD59" i="12"/>
  <c r="AC59" i="12"/>
  <c r="W59" i="12"/>
  <c r="V59" i="12"/>
  <c r="AD58" i="12"/>
  <c r="AC58" i="12"/>
  <c r="W58" i="12"/>
  <c r="V58" i="12"/>
  <c r="AD57" i="12"/>
  <c r="AC57" i="12"/>
  <c r="W57" i="12"/>
  <c r="V57" i="12"/>
  <c r="AD56" i="12"/>
  <c r="AC56" i="12"/>
  <c r="W56" i="12"/>
  <c r="V56" i="12"/>
  <c r="AD55" i="12"/>
  <c r="AC55" i="12"/>
  <c r="W55" i="12"/>
  <c r="V55" i="12"/>
  <c r="AD54" i="12"/>
  <c r="AC54" i="12"/>
  <c r="W54" i="12"/>
  <c r="V54" i="12"/>
  <c r="AD53" i="12"/>
  <c r="AC53" i="12"/>
  <c r="W53" i="12"/>
  <c r="V53" i="12"/>
  <c r="AD52" i="12"/>
  <c r="AC52" i="12"/>
  <c r="W52" i="12"/>
  <c r="V52" i="12"/>
  <c r="AD51" i="12"/>
  <c r="AC51" i="12"/>
  <c r="W51" i="12"/>
  <c r="V51" i="12"/>
  <c r="AD50" i="12"/>
  <c r="AC50" i="12"/>
  <c r="W50" i="12"/>
  <c r="V50" i="12"/>
  <c r="AD49" i="12"/>
  <c r="AC49" i="12"/>
  <c r="W49" i="12"/>
  <c r="V49" i="12"/>
  <c r="AD48" i="12"/>
  <c r="AC48" i="12"/>
  <c r="W48" i="12"/>
  <c r="V48" i="12"/>
  <c r="AD47" i="12"/>
  <c r="AC47" i="12"/>
  <c r="W47" i="12"/>
  <c r="V47" i="12"/>
  <c r="AD46" i="12"/>
  <c r="AC46" i="12"/>
  <c r="W46" i="12"/>
  <c r="V46" i="12"/>
  <c r="AD45" i="12"/>
  <c r="AC45" i="12"/>
  <c r="W45" i="12"/>
  <c r="V45" i="12"/>
  <c r="AD44" i="12"/>
  <c r="AC44" i="12"/>
  <c r="W44" i="12"/>
  <c r="V44" i="12"/>
  <c r="AD43" i="12"/>
  <c r="AC43" i="12"/>
  <c r="W43" i="12"/>
  <c r="V43" i="12"/>
  <c r="AD42" i="12"/>
  <c r="AC42" i="12"/>
  <c r="W42" i="12"/>
  <c r="V42" i="12"/>
  <c r="AD41" i="12"/>
  <c r="AC41" i="12"/>
  <c r="W41" i="12"/>
  <c r="V41" i="12"/>
  <c r="AD40" i="12"/>
  <c r="AC40" i="12"/>
  <c r="W40" i="12"/>
  <c r="V40" i="12"/>
  <c r="AD39" i="12"/>
  <c r="AC39" i="12"/>
  <c r="W39" i="12"/>
  <c r="V39" i="12"/>
  <c r="AD38" i="12"/>
  <c r="AC38" i="12"/>
  <c r="W38" i="12"/>
  <c r="V38" i="12"/>
  <c r="AD37" i="12"/>
  <c r="AC37" i="12"/>
  <c r="W37" i="12"/>
  <c r="V37" i="12"/>
  <c r="AD36" i="12"/>
  <c r="AC36" i="12"/>
  <c r="W36" i="12"/>
  <c r="V36" i="12"/>
  <c r="AD35" i="12"/>
  <c r="AC35" i="12"/>
  <c r="W35" i="12"/>
  <c r="V35" i="12"/>
  <c r="AD34" i="12"/>
  <c r="AC34" i="12"/>
  <c r="W34" i="12"/>
  <c r="V34" i="12"/>
  <c r="AD33" i="12"/>
  <c r="AC33" i="12"/>
  <c r="W33" i="12"/>
  <c r="V33" i="12"/>
  <c r="AD32" i="12"/>
  <c r="AC32" i="12"/>
  <c r="W32" i="12"/>
  <c r="V32" i="12"/>
  <c r="AD31" i="12"/>
  <c r="AC31" i="12"/>
  <c r="W31" i="12"/>
  <c r="V31" i="12"/>
  <c r="AD30" i="12"/>
  <c r="AC30" i="12"/>
  <c r="W30" i="12"/>
  <c r="V30" i="12"/>
  <c r="AD29" i="12"/>
  <c r="AC29" i="12"/>
  <c r="W29" i="12"/>
  <c r="V29" i="12"/>
  <c r="AD28" i="12"/>
  <c r="AC28" i="12"/>
  <c r="W28" i="12"/>
  <c r="V28" i="12"/>
  <c r="AD27" i="12"/>
  <c r="AC27" i="12"/>
  <c r="W27" i="12"/>
  <c r="V27" i="12"/>
  <c r="AD26" i="12"/>
  <c r="AC26" i="12"/>
  <c r="W26" i="12"/>
  <c r="V26" i="12"/>
  <c r="AD25" i="12"/>
  <c r="AC25" i="12"/>
  <c r="W25" i="12"/>
  <c r="V25" i="12"/>
  <c r="AD24" i="12"/>
  <c r="AC24" i="12"/>
  <c r="W24" i="12"/>
  <c r="V24" i="12"/>
  <c r="AD23" i="12"/>
  <c r="AC23" i="12"/>
  <c r="W23" i="12"/>
  <c r="V23" i="12"/>
  <c r="AD22" i="12"/>
  <c r="AC22" i="12"/>
  <c r="W22" i="12"/>
  <c r="V22" i="12"/>
  <c r="AD21" i="12"/>
  <c r="AC21" i="12"/>
  <c r="W21" i="12"/>
  <c r="V21" i="12"/>
  <c r="AD20" i="12"/>
  <c r="AC20" i="12"/>
  <c r="W20" i="12"/>
  <c r="V20" i="12"/>
  <c r="AD19" i="12"/>
  <c r="AC19" i="12"/>
  <c r="W19" i="12"/>
  <c r="V19" i="12"/>
  <c r="AD18" i="12"/>
  <c r="AC18" i="12"/>
  <c r="W18" i="12"/>
  <c r="V18" i="12"/>
  <c r="AD17" i="12"/>
  <c r="AC17" i="12"/>
  <c r="W17" i="12"/>
  <c r="V17" i="12"/>
  <c r="AD16" i="12"/>
  <c r="AC16" i="12"/>
  <c r="W16" i="12"/>
  <c r="V16" i="12"/>
  <c r="AD15" i="12"/>
  <c r="AC15" i="12"/>
  <c r="W15" i="12"/>
  <c r="V15" i="12"/>
  <c r="AD14" i="12"/>
  <c r="AC14" i="12"/>
  <c r="W14" i="12"/>
  <c r="V14" i="12"/>
  <c r="AD13" i="12"/>
  <c r="AC13" i="12"/>
  <c r="W13" i="12"/>
  <c r="V13" i="12"/>
  <c r="AD12" i="12"/>
  <c r="AC12" i="12"/>
  <c r="W12" i="12"/>
  <c r="V12" i="12"/>
  <c r="AD11" i="12"/>
  <c r="AC11" i="12"/>
  <c r="W11" i="12"/>
  <c r="V11" i="12"/>
  <c r="AD10" i="12"/>
  <c r="AC10" i="12"/>
  <c r="W10" i="12"/>
  <c r="V10" i="12"/>
  <c r="AD9" i="12"/>
  <c r="AC9" i="12"/>
  <c r="W9" i="12"/>
  <c r="V9" i="12"/>
  <c r="AD8" i="12"/>
  <c r="AC8" i="12"/>
  <c r="W8" i="12"/>
  <c r="V8" i="12"/>
  <c r="AD7" i="12"/>
  <c r="AC7" i="12"/>
  <c r="W7" i="12"/>
  <c r="V7" i="12"/>
  <c r="AD6" i="12"/>
  <c r="AC6" i="12"/>
  <c r="W6" i="12"/>
  <c r="V6" i="12"/>
  <c r="AD5" i="12"/>
  <c r="AC5" i="12"/>
  <c r="W5" i="12"/>
  <c r="V5" i="12"/>
  <c r="AC4" i="12"/>
  <c r="W4" i="12"/>
  <c r="V4" i="12"/>
  <c r="AD93" i="12" l="1"/>
  <c r="AC93" i="12"/>
  <c r="X96" i="12"/>
  <c r="H9" i="23" s="1"/>
  <c r="X95" i="12"/>
  <c r="AE38" i="12"/>
  <c r="AE41" i="12"/>
  <c r="AE42" i="12"/>
  <c r="AE44" i="12"/>
  <c r="AE45" i="12"/>
  <c r="AE47" i="12"/>
  <c r="AE48" i="12"/>
  <c r="AE51" i="12"/>
  <c r="AE52" i="12"/>
  <c r="AE54" i="12"/>
  <c r="AE55" i="12"/>
  <c r="AE57" i="12"/>
  <c r="AE58" i="12"/>
  <c r="AE62" i="12"/>
  <c r="AE64" i="12"/>
  <c r="AE67" i="12"/>
  <c r="AE70" i="12"/>
  <c r="AE71" i="12"/>
  <c r="AE73" i="12"/>
  <c r="AE74" i="12"/>
  <c r="AE75" i="12"/>
  <c r="AE78" i="12"/>
  <c r="AE80" i="12"/>
  <c r="AE81" i="12"/>
  <c r="AE83" i="12"/>
  <c r="AE87" i="12"/>
  <c r="AE88" i="12"/>
  <c r="AE90" i="12"/>
  <c r="AE91" i="12"/>
  <c r="AE12" i="12"/>
  <c r="AE13" i="12"/>
  <c r="AE15" i="12"/>
  <c r="AE24" i="12"/>
  <c r="AE25" i="12"/>
  <c r="AE27" i="12"/>
  <c r="AE36" i="12"/>
  <c r="AE37" i="12"/>
  <c r="AE65" i="12"/>
  <c r="AE68" i="12"/>
  <c r="AE6" i="12"/>
  <c r="AE9" i="12"/>
  <c r="AE18" i="12"/>
  <c r="AE21" i="12"/>
  <c r="AE7" i="12"/>
  <c r="AE10" i="12"/>
  <c r="AE16" i="12"/>
  <c r="AE19" i="12"/>
  <c r="AE22" i="12"/>
  <c r="AE28" i="12"/>
  <c r="AE31" i="12"/>
  <c r="AE34" i="12"/>
  <c r="AE14" i="12"/>
  <c r="AE26" i="12"/>
  <c r="AE29" i="12"/>
  <c r="AE32" i="12"/>
  <c r="AE35" i="12"/>
  <c r="F20" i="23"/>
  <c r="AE39" i="12"/>
  <c r="AE60" i="12"/>
  <c r="AE72" i="12"/>
  <c r="AE84" i="12"/>
  <c r="AE85" i="12"/>
  <c r="AE61" i="12"/>
  <c r="AE49" i="12"/>
  <c r="AE77" i="12"/>
  <c r="AE89" i="12"/>
  <c r="AE17" i="12"/>
  <c r="AE20" i="12"/>
  <c r="AE23" i="12"/>
  <c r="AE40" i="12"/>
  <c r="AE43" i="12"/>
  <c r="AE46" i="12"/>
  <c r="AE63" i="12"/>
  <c r="AE66" i="12"/>
  <c r="AE69" i="12"/>
  <c r="AE86" i="12"/>
  <c r="AE92" i="12"/>
  <c r="AE30" i="12"/>
  <c r="AE33" i="12"/>
  <c r="AE50" i="12"/>
  <c r="AE53" i="12"/>
  <c r="AE56" i="12"/>
  <c r="AE59" i="12"/>
  <c r="AE76" i="12"/>
  <c r="AE79" i="12"/>
  <c r="AE82" i="12"/>
  <c r="AE5" i="12"/>
  <c r="AE8" i="12"/>
  <c r="AE11" i="12"/>
  <c r="AE4" i="12"/>
  <c r="X101" i="12" l="1"/>
  <c r="X102" i="12" s="1"/>
  <c r="G9" i="23"/>
  <c r="F9" i="23" s="1"/>
  <c r="AE93" i="12"/>
  <c r="D9" i="22" s="1"/>
  <c r="F19" i="23"/>
  <c r="F16" i="23"/>
  <c r="F15" i="23"/>
  <c r="C14" i="22"/>
  <c r="E14" i="22" s="1"/>
  <c r="F12" i="23"/>
  <c r="C10" i="22"/>
  <c r="E10" i="22" s="1"/>
  <c r="F10" i="23"/>
  <c r="L21" i="23"/>
  <c r="J21" i="23"/>
  <c r="K21" i="23"/>
  <c r="I21" i="23"/>
  <c r="F14" i="23"/>
  <c r="C20" i="22"/>
  <c r="E20" i="22" s="1"/>
  <c r="C19" i="22"/>
  <c r="E19" i="22" s="1"/>
  <c r="C18" i="22"/>
  <c r="E18" i="22" s="1"/>
  <c r="C17" i="22"/>
  <c r="E17" i="22" s="1"/>
  <c r="C16" i="22"/>
  <c r="E16" i="22" s="1"/>
  <c r="C15" i="22"/>
  <c r="E15" i="22" s="1"/>
  <c r="C13" i="22"/>
  <c r="E13" i="22" s="1"/>
  <c r="C9" i="22" l="1"/>
  <c r="E9" i="22" s="1"/>
  <c r="H21" i="23"/>
  <c r="F13" i="23"/>
  <c r="E12" i="22"/>
  <c r="F17" i="23"/>
  <c r="F11" i="23"/>
  <c r="G21" i="23"/>
  <c r="E21" i="22" l="1"/>
  <c r="C21" i="22"/>
</calcChain>
</file>

<file path=xl/sharedStrings.xml><?xml version="1.0" encoding="utf-8"?>
<sst xmlns="http://schemas.openxmlformats.org/spreadsheetml/2006/main" count="3118" uniqueCount="427">
  <si>
    <t>電力単価→</t>
    <phoneticPr fontId="4"/>
  </si>
  <si>
    <t>円</t>
    <rPh sb="0" eb="1">
      <t>エン</t>
    </rPh>
    <phoneticPr fontId="4"/>
  </si>
  <si>
    <t>試算条件</t>
    <rPh sb="0" eb="4">
      <t>シサンジョウケン</t>
    </rPh>
    <phoneticPr fontId="4"/>
  </si>
  <si>
    <t>年間 消費電気電気代(円)</t>
    <phoneticPr fontId="4"/>
  </si>
  <si>
    <t>年間 削減効果(円)</t>
    <phoneticPr fontId="4"/>
  </si>
  <si>
    <t>Ｎｏ．</t>
  </si>
  <si>
    <t>フロア</t>
  </si>
  <si>
    <t>場所</t>
  </si>
  <si>
    <t>既設ランプ</t>
    <phoneticPr fontId="4"/>
  </si>
  <si>
    <t>器具仕様</t>
    <rPh sb="0" eb="2">
      <t>キグ</t>
    </rPh>
    <rPh sb="2" eb="4">
      <t>シヨウ</t>
    </rPh>
    <phoneticPr fontId="4"/>
  </si>
  <si>
    <t>消費電力
(W)</t>
    <rPh sb="0" eb="2">
      <t>ショウヒ</t>
    </rPh>
    <rPh sb="2" eb="4">
      <t>デンリョク</t>
    </rPh>
    <phoneticPr fontId="4"/>
  </si>
  <si>
    <t>器具
台数</t>
    <rPh sb="0" eb="2">
      <t>キグ</t>
    </rPh>
    <phoneticPr fontId="4"/>
  </si>
  <si>
    <t>1本あたり
ランプ灯数</t>
    <rPh sb="1" eb="2">
      <t>ホン</t>
    </rPh>
    <rPh sb="9" eb="10">
      <t>アカリ</t>
    </rPh>
    <rPh sb="10" eb="11">
      <t>スウ</t>
    </rPh>
    <phoneticPr fontId="4"/>
  </si>
  <si>
    <t>ランプ
本数</t>
    <rPh sb="4" eb="5">
      <t>ホン</t>
    </rPh>
    <rPh sb="5" eb="6">
      <t>スウ</t>
    </rPh>
    <phoneticPr fontId="4"/>
  </si>
  <si>
    <t>型番</t>
    <rPh sb="0" eb="2">
      <t>カタバン</t>
    </rPh>
    <phoneticPr fontId="4"/>
  </si>
  <si>
    <t>色温度</t>
    <rPh sb="0" eb="3">
      <t>イロオンド</t>
    </rPh>
    <phoneticPr fontId="4"/>
  </si>
  <si>
    <t>工事費</t>
    <rPh sb="0" eb="3">
      <t>コウジヒ</t>
    </rPh>
    <phoneticPr fontId="4"/>
  </si>
  <si>
    <t>工事費×台数</t>
    <rPh sb="0" eb="2">
      <t>コウジ</t>
    </rPh>
    <rPh sb="2" eb="3">
      <t>ヒ</t>
    </rPh>
    <rPh sb="4" eb="5">
      <t>ダイ</t>
    </rPh>
    <phoneticPr fontId="4"/>
  </si>
  <si>
    <t>既存照明</t>
    <rPh sb="0" eb="2">
      <t>キゾン</t>
    </rPh>
    <rPh sb="2" eb="4">
      <t>ショウメイ</t>
    </rPh>
    <phoneticPr fontId="4"/>
  </si>
  <si>
    <t>LED照明</t>
    <rPh sb="3" eb="5">
      <t>ショウメイ</t>
    </rPh>
    <phoneticPr fontId="4"/>
  </si>
  <si>
    <t>製品代</t>
    <rPh sb="0" eb="2">
      <t>セイヒン</t>
    </rPh>
    <rPh sb="2" eb="3">
      <t>ダイ</t>
    </rPh>
    <phoneticPr fontId="4"/>
  </si>
  <si>
    <t>工事代</t>
    <rPh sb="0" eb="3">
      <t>コウジダイ</t>
    </rPh>
    <phoneticPr fontId="4"/>
  </si>
  <si>
    <t>調査設計費</t>
    <rPh sb="0" eb="2">
      <t>チョウサ</t>
    </rPh>
    <rPh sb="2" eb="4">
      <t>セッケイ</t>
    </rPh>
    <rPh sb="4" eb="5">
      <t>ヒ</t>
    </rPh>
    <phoneticPr fontId="4"/>
  </si>
  <si>
    <t>その他経費</t>
    <rPh sb="2" eb="3">
      <t>タ</t>
    </rPh>
    <rPh sb="3" eb="5">
      <t>ケイヒ</t>
    </rPh>
    <phoneticPr fontId="4"/>
  </si>
  <si>
    <t>総計</t>
    <rPh sb="0" eb="2">
      <t>ソウケイ</t>
    </rPh>
    <phoneticPr fontId="4"/>
  </si>
  <si>
    <t>総計（消費税及び地方消費税込）</t>
    <rPh sb="0" eb="2">
      <t>ソウケイ</t>
    </rPh>
    <rPh sb="3" eb="6">
      <t>ショウヒゼイ</t>
    </rPh>
    <rPh sb="6" eb="7">
      <t>オヨ</t>
    </rPh>
    <rPh sb="8" eb="10">
      <t>チホウ</t>
    </rPh>
    <rPh sb="10" eb="13">
      <t>ショウヒゼイ</t>
    </rPh>
    <rPh sb="13" eb="14">
      <t>コミ</t>
    </rPh>
    <phoneticPr fontId="4"/>
  </si>
  <si>
    <t>LED製品代</t>
    <rPh sb="3" eb="5">
      <t>セイヒン</t>
    </rPh>
    <rPh sb="5" eb="6">
      <t>ダイ</t>
    </rPh>
    <phoneticPr fontId="4"/>
  </si>
  <si>
    <t>製品代×台数</t>
    <rPh sb="0" eb="2">
      <t>セイヒン</t>
    </rPh>
    <rPh sb="2" eb="3">
      <t>ダイ</t>
    </rPh>
    <rPh sb="4" eb="6">
      <t>ダイスウ</t>
    </rPh>
    <phoneticPr fontId="4"/>
  </si>
  <si>
    <t>備考</t>
    <rPh sb="0" eb="2">
      <t>ビコウ</t>
    </rPh>
    <phoneticPr fontId="4"/>
  </si>
  <si>
    <t>交換方式</t>
    <rPh sb="0" eb="4">
      <t>コウカンホウシキ</t>
    </rPh>
    <phoneticPr fontId="4"/>
  </si>
  <si>
    <t>石綿含有対策費</t>
    <rPh sb="0" eb="2">
      <t>イシワタ</t>
    </rPh>
    <rPh sb="2" eb="4">
      <t>ガンユウ</t>
    </rPh>
    <rPh sb="4" eb="7">
      <t>タイサクヒ</t>
    </rPh>
    <phoneticPr fontId="4"/>
  </si>
  <si>
    <t>高所作業費</t>
    <rPh sb="0" eb="2">
      <t>コウショ</t>
    </rPh>
    <rPh sb="2" eb="4">
      <t>サギョウ</t>
    </rPh>
    <rPh sb="4" eb="5">
      <t>ヒ</t>
    </rPh>
    <phoneticPr fontId="4"/>
  </si>
  <si>
    <t>【様式４-３】</t>
    <rPh sb="0" eb="3">
      <t>(ヨウシキ</t>
    </rPh>
    <phoneticPr fontId="4"/>
  </si>
  <si>
    <t>Co2排出係数</t>
    <rPh sb="3" eb="5">
      <t>ハイシュツ</t>
    </rPh>
    <rPh sb="5" eb="7">
      <t>ケイスウ</t>
    </rPh>
    <phoneticPr fontId="4"/>
  </si>
  <si>
    <t>電気料金単価</t>
    <rPh sb="0" eb="6">
      <t>デンキリョウキンタンカ</t>
    </rPh>
    <phoneticPr fontId="4"/>
  </si>
  <si>
    <t>エネルギー削減効果算出表内訳書（プロポーザル提案用）</t>
    <rPh sb="5" eb="9">
      <t>サクゲンコウカ</t>
    </rPh>
    <rPh sb="9" eb="11">
      <t>サンシュツ</t>
    </rPh>
    <rPh sb="11" eb="12">
      <t>ヒョウ</t>
    </rPh>
    <rPh sb="12" eb="15">
      <t>ウチワケショ</t>
    </rPh>
    <rPh sb="22" eb="25">
      <t>テイアンヨウ</t>
    </rPh>
    <phoneticPr fontId="4"/>
  </si>
  <si>
    <t>NO.</t>
    <phoneticPr fontId="4"/>
  </si>
  <si>
    <t>名称</t>
    <rPh sb="0" eb="2">
      <t>メイショウ</t>
    </rPh>
    <phoneticPr fontId="4"/>
  </si>
  <si>
    <t>①電力使用量削減効果（kWh/年）</t>
    <rPh sb="1" eb="3">
      <t>デンリョク</t>
    </rPh>
    <rPh sb="3" eb="6">
      <t>シヨウリョウ</t>
    </rPh>
    <rPh sb="6" eb="8">
      <t>サクゲン</t>
    </rPh>
    <rPh sb="8" eb="10">
      <t>コウカ</t>
    </rPh>
    <rPh sb="15" eb="16">
      <t>ネン</t>
    </rPh>
    <phoneticPr fontId="4"/>
  </si>
  <si>
    <t>②電気料金削減効果
（円/年）</t>
    <phoneticPr fontId="4"/>
  </si>
  <si>
    <r>
      <t>③Co2排出量削減効果（ｔ-Co2/kWh/年）
Co2排出係数</t>
    </r>
    <r>
      <rPr>
        <sz val="11"/>
        <color rgb="FFFF0000"/>
        <rFont val="メイリオ"/>
        <family val="3"/>
        <charset val="128"/>
      </rPr>
      <t/>
    </r>
    <rPh sb="4" eb="7">
      <t>ハイシュツリョウ</t>
    </rPh>
    <rPh sb="7" eb="11">
      <t>サクゲンコウカ</t>
    </rPh>
    <rPh sb="30" eb="32">
      <t>ケイスウ</t>
    </rPh>
    <phoneticPr fontId="4"/>
  </si>
  <si>
    <t>小計</t>
    <rPh sb="0" eb="2">
      <t>ショウケイ</t>
    </rPh>
    <phoneticPr fontId="4"/>
  </si>
  <si>
    <t>【様式４－5】</t>
    <rPh sb="1" eb="3">
      <t>ヨウシキ</t>
    </rPh>
    <phoneticPr fontId="4"/>
  </si>
  <si>
    <t>見積額内訳書</t>
    <rPh sb="0" eb="2">
      <t>ミツモリ</t>
    </rPh>
    <rPh sb="2" eb="3">
      <t>ガク</t>
    </rPh>
    <rPh sb="3" eb="6">
      <t>ウチワケショ</t>
    </rPh>
    <phoneticPr fontId="4"/>
  </si>
  <si>
    <t>（単位：円）</t>
    <rPh sb="1" eb="3">
      <t>タンイ</t>
    </rPh>
    <rPh sb="4" eb="5">
      <t>エン</t>
    </rPh>
    <phoneticPr fontId="4"/>
  </si>
  <si>
    <t>※入力欄（施設別、項目別に明細を記入すること）</t>
    <rPh sb="1" eb="3">
      <t>ニュウリョク</t>
    </rPh>
    <rPh sb="3" eb="4">
      <t>ラン</t>
    </rPh>
    <rPh sb="5" eb="8">
      <t>シセツベツ</t>
    </rPh>
    <rPh sb="9" eb="11">
      <t>コウモク</t>
    </rPh>
    <rPh sb="11" eb="12">
      <t>ベツ</t>
    </rPh>
    <rPh sb="13" eb="15">
      <t>メイサイ</t>
    </rPh>
    <rPh sb="16" eb="18">
      <t>キニュウ</t>
    </rPh>
    <phoneticPr fontId="4"/>
  </si>
  <si>
    <t>No.</t>
    <phoneticPr fontId="4"/>
  </si>
  <si>
    <t>施設用途</t>
    <rPh sb="0" eb="2">
      <t>シセツ</t>
    </rPh>
    <rPh sb="2" eb="4">
      <t>ヨウト</t>
    </rPh>
    <phoneticPr fontId="22"/>
  </si>
  <si>
    <t>施設名称</t>
    <rPh sb="0" eb="2">
      <t>シセツ</t>
    </rPh>
    <rPh sb="2" eb="4">
      <t>メイショウ</t>
    </rPh>
    <phoneticPr fontId="22"/>
  </si>
  <si>
    <t>数量</t>
    <rPh sb="0" eb="2">
      <t>スウリョウ</t>
    </rPh>
    <phoneticPr fontId="4"/>
  </si>
  <si>
    <t>単位</t>
    <rPh sb="0" eb="2">
      <t>タンイ</t>
    </rPh>
    <phoneticPr fontId="4"/>
  </si>
  <si>
    <t>金額（自動計算）</t>
    <rPh sb="0" eb="2">
      <t>キンガク</t>
    </rPh>
    <rPh sb="3" eb="5">
      <t>ジドウ</t>
    </rPh>
    <rPh sb="5" eb="7">
      <t>ケイサン</t>
    </rPh>
    <phoneticPr fontId="4"/>
  </si>
  <si>
    <t>製品代</t>
    <rPh sb="0" eb="3">
      <t>セイヒンダイ</t>
    </rPh>
    <phoneticPr fontId="4"/>
  </si>
  <si>
    <t>施工費</t>
    <rPh sb="0" eb="3">
      <t>セコウヒ</t>
    </rPh>
    <phoneticPr fontId="4"/>
  </si>
  <si>
    <t>諸経費</t>
    <rPh sb="0" eb="3">
      <t>ショケイヒ</t>
    </rPh>
    <phoneticPr fontId="4"/>
  </si>
  <si>
    <t>式</t>
    <rPh sb="0" eb="1">
      <t>シキ</t>
    </rPh>
    <phoneticPr fontId="4"/>
  </si>
  <si>
    <t>計</t>
    <rPh sb="0" eb="1">
      <t>ケイ</t>
    </rPh>
    <phoneticPr fontId="4"/>
  </si>
  <si>
    <t>旧生田小学校</t>
    <rPh sb="0" eb="1">
      <t>キュウ</t>
    </rPh>
    <rPh sb="1" eb="3">
      <t>イクタ</t>
    </rPh>
    <rPh sb="3" eb="6">
      <t>ショウガッコウ</t>
    </rPh>
    <phoneticPr fontId="2"/>
  </si>
  <si>
    <t>富島分団消防器具庫</t>
    <rPh sb="0" eb="2">
      <t>トシマ</t>
    </rPh>
    <rPh sb="2" eb="4">
      <t>ブンダン</t>
    </rPh>
    <rPh sb="4" eb="6">
      <t>ショウボウ</t>
    </rPh>
    <rPh sb="6" eb="9">
      <t>キグコ</t>
    </rPh>
    <phoneticPr fontId="2"/>
  </si>
  <si>
    <t>歴史民俗資料館</t>
    <rPh sb="0" eb="2">
      <t>レキシ</t>
    </rPh>
    <rPh sb="2" eb="4">
      <t>ミンゾク</t>
    </rPh>
    <rPh sb="4" eb="6">
      <t>シリョウ</t>
    </rPh>
    <rPh sb="6" eb="7">
      <t>カン</t>
    </rPh>
    <phoneticPr fontId="2"/>
  </si>
  <si>
    <t>育波公民館</t>
    <rPh sb="0" eb="2">
      <t>イクハ</t>
    </rPh>
    <rPh sb="2" eb="5">
      <t>コウミンカン</t>
    </rPh>
    <phoneticPr fontId="2"/>
  </si>
  <si>
    <t>仁井公民館</t>
    <rPh sb="0" eb="2">
      <t>ニイ</t>
    </rPh>
    <rPh sb="2" eb="5">
      <t>コウミンカン</t>
    </rPh>
    <phoneticPr fontId="2"/>
  </si>
  <si>
    <t>室津ふれあいセンター</t>
    <rPh sb="0" eb="2">
      <t>ムロツ</t>
    </rPh>
    <phoneticPr fontId="2"/>
  </si>
  <si>
    <t>北淡震災記念公園（セミナーハウス）</t>
    <rPh sb="0" eb="2">
      <t>ホクダン</t>
    </rPh>
    <rPh sb="2" eb="4">
      <t>シンサイ</t>
    </rPh>
    <rPh sb="4" eb="6">
      <t>キネン</t>
    </rPh>
    <rPh sb="6" eb="8">
      <t>コウエン</t>
    </rPh>
    <phoneticPr fontId="2"/>
  </si>
  <si>
    <t>北淡県民サンビーチ雑屋</t>
    <rPh sb="0" eb="2">
      <t>ホクダン</t>
    </rPh>
    <rPh sb="2" eb="4">
      <t>ケンミン</t>
    </rPh>
    <rPh sb="9" eb="10">
      <t>ザツ</t>
    </rPh>
    <rPh sb="10" eb="11">
      <t>ヤ</t>
    </rPh>
    <phoneticPr fontId="2"/>
  </si>
  <si>
    <t>美湯　松帆の郷</t>
    <rPh sb="0" eb="1">
      <t>ミ</t>
    </rPh>
    <rPh sb="1" eb="2">
      <t>ユ</t>
    </rPh>
    <rPh sb="3" eb="5">
      <t>マツホ</t>
    </rPh>
    <rPh sb="6" eb="7">
      <t>サト</t>
    </rPh>
    <phoneticPr fontId="2"/>
  </si>
  <si>
    <t>北淡震災記念公園</t>
    <rPh sb="0" eb="2">
      <t>ホクダン</t>
    </rPh>
    <rPh sb="2" eb="4">
      <t>シンサイ</t>
    </rPh>
    <rPh sb="4" eb="6">
      <t>キネン</t>
    </rPh>
    <rPh sb="6" eb="8">
      <t>コウエン</t>
    </rPh>
    <phoneticPr fontId="2"/>
  </si>
  <si>
    <t>生田集会所</t>
    <rPh sb="0" eb="2">
      <t>イクタ</t>
    </rPh>
    <rPh sb="2" eb="5">
      <t>シュウカイショ</t>
    </rPh>
    <phoneticPr fontId="2"/>
  </si>
  <si>
    <t>1F</t>
  </si>
  <si>
    <t>家庭科室</t>
  </si>
  <si>
    <t>-</t>
  </si>
  <si>
    <t>会議室</t>
  </si>
  <si>
    <t>職員室</t>
  </si>
  <si>
    <t>校長室</t>
  </si>
  <si>
    <t>男子トイレ</t>
  </si>
  <si>
    <t>男子更衣室</t>
  </si>
  <si>
    <t>女子更衣室</t>
  </si>
  <si>
    <t>女子トイレ</t>
  </si>
  <si>
    <t>保健室側女子トイレ</t>
  </si>
  <si>
    <t>保健室側男子トイレ</t>
  </si>
  <si>
    <t>公仕室</t>
  </si>
  <si>
    <t>保健室</t>
  </si>
  <si>
    <t>包装室</t>
  </si>
  <si>
    <t>廊下</t>
  </si>
  <si>
    <t>コンピュータ室</t>
  </si>
  <si>
    <t>印刷室</t>
  </si>
  <si>
    <t>スポーツクラブ21 非稼働</t>
  </si>
  <si>
    <t>ホール</t>
  </si>
  <si>
    <t>ピロティ</t>
  </si>
  <si>
    <t>2F</t>
  </si>
  <si>
    <t>階段</t>
  </si>
  <si>
    <t>理科教室</t>
  </si>
  <si>
    <t>理科準備室</t>
  </si>
  <si>
    <t>普通教室1</t>
  </si>
  <si>
    <t>普通教室2</t>
  </si>
  <si>
    <t>普通教室3</t>
  </si>
  <si>
    <t>普通教室4</t>
  </si>
  <si>
    <t>ワークスペース</t>
  </si>
  <si>
    <t>準備室</t>
  </si>
  <si>
    <t>図工室</t>
  </si>
  <si>
    <t>音楽室</t>
  </si>
  <si>
    <t>教材室</t>
  </si>
  <si>
    <t>屋外</t>
  </si>
  <si>
    <t>敷地全体</t>
  </si>
  <si>
    <t>ポンプ室</t>
  </si>
  <si>
    <t>屋内運動場1F(2)</t>
  </si>
  <si>
    <t>玄関</t>
  </si>
  <si>
    <t>女子便所</t>
  </si>
  <si>
    <t>男子便所</t>
  </si>
  <si>
    <t>倉庫</t>
  </si>
  <si>
    <t>ステージ脇</t>
  </si>
  <si>
    <t>放送室</t>
  </si>
  <si>
    <t>屋内運動場2F</t>
  </si>
  <si>
    <t>天井</t>
  </si>
  <si>
    <t>ステージ上</t>
  </si>
  <si>
    <t>5m</t>
    <phoneticPr fontId="4"/>
  </si>
  <si>
    <t>11m</t>
    <phoneticPr fontId="4"/>
  </si>
  <si>
    <t>4m</t>
    <phoneticPr fontId="4"/>
  </si>
  <si>
    <t>FLR40</t>
  </si>
  <si>
    <t>蛍光灯FLR40W  直付型 幅230mm</t>
  </si>
  <si>
    <t>蛍光灯FLR40W  黒板灯</t>
  </si>
  <si>
    <t>蛍光灯FLR40W  直付下面開放型 幅250mm</t>
  </si>
  <si>
    <t>白熱電球60W</t>
  </si>
  <si>
    <t>埋込ダウンライト</t>
  </si>
  <si>
    <t>FL20</t>
  </si>
  <si>
    <t>蛍光灯FL20W  直付型 幅150mm</t>
  </si>
  <si>
    <t>角型ブラケット</t>
  </si>
  <si>
    <t>蛍光灯FL20W  埋込型 幅300mm</t>
  </si>
  <si>
    <t>蛍光灯FLR40W  埋込型 幅300mm</t>
  </si>
  <si>
    <t>蛍光灯FL20W  直付型 幅230mm</t>
  </si>
  <si>
    <t>LED</t>
  </si>
  <si>
    <t>シーリングライト</t>
  </si>
  <si>
    <t>FL40</t>
  </si>
  <si>
    <t>蛍光灯FL40W  直付型 幅150mm</t>
  </si>
  <si>
    <t>埋込ダウンライト φ100</t>
  </si>
  <si>
    <t>埋込ダウンライト □125</t>
  </si>
  <si>
    <t>白熱電球40W</t>
  </si>
  <si>
    <t>蛍光灯FLR40W  直付型 幅150mm</t>
  </si>
  <si>
    <t>蛍光灯FL20W  埋込型 幅150mm</t>
  </si>
  <si>
    <t>FL10</t>
  </si>
  <si>
    <t>ビーム150</t>
  </si>
  <si>
    <t>スポットライト</t>
  </si>
  <si>
    <t>丸型ブラケット</t>
  </si>
  <si>
    <t>スクエア照明 埋込型</t>
  </si>
  <si>
    <t>埋込ダウンライト φ150</t>
  </si>
  <si>
    <t>HF250W</t>
  </si>
  <si>
    <t>水銀灯250W 高天井用照明</t>
  </si>
  <si>
    <t>蛍光灯FLR40W  笠付トラフ型</t>
  </si>
  <si>
    <t>昼白色</t>
  </si>
  <si>
    <t>電球色</t>
  </si>
  <si>
    <t>昼光色</t>
  </si>
  <si>
    <t>使用時間（日）</t>
  </si>
  <si>
    <t>稼働日数（月）</t>
  </si>
  <si>
    <t>12ヶ月（年）</t>
  </si>
  <si>
    <t>事務所</t>
  </si>
  <si>
    <t>車庫</t>
  </si>
  <si>
    <t>階段前</t>
  </si>
  <si>
    <t>風呂場</t>
  </si>
  <si>
    <t>外部</t>
  </si>
  <si>
    <t>トイレ</t>
  </si>
  <si>
    <t>洗面</t>
  </si>
  <si>
    <t>湯沸室</t>
  </si>
  <si>
    <t>詰所</t>
  </si>
  <si>
    <t>FHF32</t>
  </si>
  <si>
    <t>蛍光灯FHF32W  直付型 幅230mm</t>
  </si>
  <si>
    <t>蛍光灯FHF32W  直付型 幅150mm</t>
  </si>
  <si>
    <t>蛍光灯FHF32W  笠付トラフ型</t>
  </si>
  <si>
    <t>FDL27</t>
  </si>
  <si>
    <t>埋込ダウンライト Φ150</t>
  </si>
  <si>
    <t>LDS(ミニクリプトン)60</t>
  </si>
  <si>
    <t>ブラケット</t>
  </si>
  <si>
    <t>FHT32</t>
  </si>
  <si>
    <t>J,JD(ミニハロゲン)50</t>
  </si>
  <si>
    <t>EFD15</t>
  </si>
  <si>
    <t>FHD40</t>
  </si>
  <si>
    <t>ミニレフ球25</t>
  </si>
  <si>
    <t>埋込ダウンライト Φ75</t>
  </si>
  <si>
    <t>FHD100</t>
  </si>
  <si>
    <t>多目的トイレ</t>
  </si>
  <si>
    <t>ロビー</t>
  </si>
  <si>
    <t>応接室</t>
  </si>
  <si>
    <t>風除室</t>
  </si>
  <si>
    <t>軒下</t>
  </si>
  <si>
    <t>FDL18</t>
  </si>
  <si>
    <t>FL15</t>
  </si>
  <si>
    <t>ユニバーサルダウンライト</t>
  </si>
  <si>
    <t>FHT42</t>
  </si>
  <si>
    <t>丸型投光器</t>
  </si>
  <si>
    <t>展示館1F</t>
  </si>
  <si>
    <t>展示室</t>
  </si>
  <si>
    <t>管理人室</t>
  </si>
  <si>
    <t>収蔵庫</t>
  </si>
  <si>
    <t>展示館2F</t>
  </si>
  <si>
    <t>収蔵庫1F</t>
  </si>
  <si>
    <t>暗室</t>
  </si>
  <si>
    <t>収納庫</t>
  </si>
  <si>
    <t>消毒室</t>
  </si>
  <si>
    <t>御手洗</t>
  </si>
  <si>
    <t>収蔵庫2F</t>
  </si>
  <si>
    <t>連絡通路</t>
  </si>
  <si>
    <t>保存館</t>
  </si>
  <si>
    <t>室内</t>
  </si>
  <si>
    <t>-</t>
    <phoneticPr fontId="4"/>
  </si>
  <si>
    <t>埋込ダウンライト Φ150 軒下</t>
  </si>
  <si>
    <t>スクエア照明 埋込型 幅630mm</t>
  </si>
  <si>
    <t>蛍光灯FL40W  直付型 幅230mm</t>
  </si>
  <si>
    <t>該当なし</t>
  </si>
  <si>
    <t>スクエア照明 埋込型 幅650mm</t>
  </si>
  <si>
    <t>階段通路誘導灯</t>
  </si>
  <si>
    <t>スクエア照明 埋込型 幅1250mm</t>
  </si>
  <si>
    <t>蛍光灯LEDW  トラフ型</t>
  </si>
  <si>
    <t>スクエア照明 直付型</t>
  </si>
  <si>
    <t>蛍光灯FL20W  埋込型 幅200mm 非常灯兼用</t>
  </si>
  <si>
    <t>蛍光灯FL20W  埋込型</t>
  </si>
  <si>
    <t>蛍光灯FL20W  直付型 幅150mm 非常灯兼用</t>
  </si>
  <si>
    <t>蛍光灯FL40W  笠付トラフ型</t>
  </si>
  <si>
    <t>IL60</t>
  </si>
  <si>
    <t>角型ブラケット 防湿</t>
  </si>
  <si>
    <t>蛍光灯FL20W  直付型 幅230mm 非常灯兼用</t>
  </si>
  <si>
    <t>蛍光灯FL20W  埋込型 幅300mm 非常灯兼用</t>
  </si>
  <si>
    <t>ペンダントライト</t>
  </si>
  <si>
    <t>温白色</t>
  </si>
  <si>
    <t>1階</t>
  </si>
  <si>
    <t>交流サロン室</t>
  </si>
  <si>
    <t>調理室(LED済み)</t>
  </si>
  <si>
    <t>事務室</t>
  </si>
  <si>
    <t>2階</t>
    <rPh sb="1" eb="2">
      <t>カイ</t>
    </rPh>
    <phoneticPr fontId="10"/>
  </si>
  <si>
    <t>2階全てLED済み</t>
  </si>
  <si>
    <t>半地下階</t>
  </si>
  <si>
    <t>地下倉庫</t>
  </si>
  <si>
    <t>FCL30</t>
  </si>
  <si>
    <t>EFG25W</t>
  </si>
  <si>
    <t>コップ灯</t>
  </si>
  <si>
    <t>スクエア照明 埋込型 幅600mm</t>
  </si>
  <si>
    <t>蛍光灯LEDW  直付型 幅150mm</t>
  </si>
  <si>
    <t>調理実習室</t>
  </si>
  <si>
    <t>相談室</t>
  </si>
  <si>
    <t>外回り</t>
  </si>
  <si>
    <t>2階</t>
  </si>
  <si>
    <t>化粧室</t>
  </si>
  <si>
    <t>講義室</t>
  </si>
  <si>
    <t>集会室</t>
  </si>
  <si>
    <t>白熱球60</t>
  </si>
  <si>
    <t>埋込ダウンライト Φ150 防水</t>
  </si>
  <si>
    <t>ハイビーム球</t>
  </si>
  <si>
    <t>FCL30,40</t>
  </si>
  <si>
    <t>FHC27 FHC34</t>
  </si>
  <si>
    <t>ペンダント</t>
  </si>
  <si>
    <t>蛍光灯FLR40W  埋込型</t>
  </si>
  <si>
    <t>ミニレフ球40</t>
  </si>
  <si>
    <t>ユニバーサルダウンライト Φ150</t>
  </si>
  <si>
    <t>蛍光灯FL20W  トラフ型</t>
  </si>
  <si>
    <t>埋込ダウンライト Φ125</t>
  </si>
  <si>
    <t>白熱球100</t>
  </si>
  <si>
    <t>蛍光灯FLR40W  埋込型 幅300mm 非常灯兼用</t>
  </si>
  <si>
    <t>埋込ダウンライト □150</t>
  </si>
  <si>
    <t>FL110</t>
  </si>
  <si>
    <t>蛍光灯FL110W  トラフ型</t>
  </si>
  <si>
    <t>調理室</t>
  </si>
  <si>
    <t>みのり(会議室3)</t>
  </si>
  <si>
    <t>まなび(会議室2)</t>
  </si>
  <si>
    <t>会議室廊下</t>
  </si>
  <si>
    <t>らかんやま（多目的室）</t>
  </si>
  <si>
    <t>はりまなだ（会議室5）</t>
  </si>
  <si>
    <t>休憩室</t>
  </si>
  <si>
    <t>めぐみ(会議室4)</t>
  </si>
  <si>
    <t>更衣室、職員便所</t>
  </si>
  <si>
    <t>みんなのトイレ</t>
  </si>
  <si>
    <t>1F</t>
    <phoneticPr fontId="4"/>
  </si>
  <si>
    <t>スクエア照明 埋込型 幅640mm</t>
  </si>
  <si>
    <t>蛍光灯FLR40W  埋込型 連結</t>
  </si>
  <si>
    <t>スクエア照明 埋込型 幅300mm</t>
  </si>
  <si>
    <t>ミニレフ球60</t>
  </si>
  <si>
    <t>埋込ダウンライト Φ175</t>
  </si>
  <si>
    <t>蛍光灯FL20W  直付型</t>
  </si>
  <si>
    <t>FCL40</t>
  </si>
  <si>
    <t>J,JD,JR(ハロゲン)</t>
  </si>
  <si>
    <t>埋込ダウンライト Φ100</t>
  </si>
  <si>
    <t>HF100W</t>
  </si>
  <si>
    <t>ブラケット　防水</t>
  </si>
  <si>
    <t>3.7m</t>
  </si>
  <si>
    <t>3m</t>
  </si>
  <si>
    <t>セミナールーム</t>
  </si>
  <si>
    <t>4.5m</t>
  </si>
  <si>
    <t>資料庫</t>
  </si>
  <si>
    <t>トイレ前室</t>
  </si>
  <si>
    <t>倉庫2</t>
  </si>
  <si>
    <t>FCL32,40</t>
  </si>
  <si>
    <t>洋風ペンダントライト</t>
  </si>
  <si>
    <t>蛍光灯FL40W  特殊器具型</t>
  </si>
  <si>
    <t>蛍光灯LEDW  特殊器具型</t>
  </si>
  <si>
    <t>蛍光灯FHF32W  埋込型 連結</t>
  </si>
  <si>
    <t>蛍光灯FL10W  トラフ型</t>
  </si>
  <si>
    <t>JD120W</t>
  </si>
  <si>
    <t>埋込ダウンライト Φ250 調光</t>
  </si>
  <si>
    <t>ダウンライト</t>
  </si>
  <si>
    <t>IL100</t>
  </si>
  <si>
    <t>MT150</t>
  </si>
  <si>
    <t>街路灯</t>
  </si>
  <si>
    <t>4.2m</t>
  </si>
  <si>
    <t>小部屋</t>
  </si>
  <si>
    <t>女子シャワー室</t>
  </si>
  <si>
    <t>男子シャワー室</t>
  </si>
  <si>
    <t>受付</t>
  </si>
  <si>
    <t>厨房</t>
  </si>
  <si>
    <t>HF200W</t>
  </si>
  <si>
    <t>投光器</t>
  </si>
  <si>
    <t>更衣室</t>
  </si>
  <si>
    <t>女子ロッカー</t>
  </si>
  <si>
    <t>蛍光灯FLR40W  直付型 幅230mm 防水ステンレス</t>
  </si>
  <si>
    <t>蛍光灯FLR40W  直付型 幅150mm 防水ステンレス</t>
  </si>
  <si>
    <t>エントランス</t>
  </si>
  <si>
    <t>風除室側多目的、男子トイレ</t>
  </si>
  <si>
    <t>風除室側女子トイレ</t>
  </si>
  <si>
    <t>事務所　湯沸かし室</t>
  </si>
  <si>
    <t>男湯脱衣場</t>
  </si>
  <si>
    <t>事務所　更衣室</t>
  </si>
  <si>
    <t>事務所　通路</t>
  </si>
  <si>
    <t>事務所　休憩室</t>
  </si>
  <si>
    <t>事務所　トイレ</t>
  </si>
  <si>
    <t>男湯トイレ</t>
  </si>
  <si>
    <t>事務所　倉庫</t>
  </si>
  <si>
    <t>風除室　テラス側</t>
  </si>
  <si>
    <t>男湯</t>
  </si>
  <si>
    <t>風除室　テラス側休憩室</t>
  </si>
  <si>
    <t>女湯　脱衣場</t>
  </si>
  <si>
    <t>事務所　リネン庫</t>
  </si>
  <si>
    <t>女湯トイレ</t>
  </si>
  <si>
    <t>女湯</t>
  </si>
  <si>
    <t>温泉側　男子トイレ</t>
  </si>
  <si>
    <t>温泉側　女子トイレ</t>
  </si>
  <si>
    <t>温泉側　トイレ前</t>
  </si>
  <si>
    <t>ボイラ機械室</t>
  </si>
  <si>
    <t>駐車場</t>
  </si>
  <si>
    <t>FDL13</t>
  </si>
  <si>
    <t>蛍光灯FL20W  直付型 幅150mm 防湿</t>
  </si>
  <si>
    <t>ダウンライト（棚下、什器用）</t>
  </si>
  <si>
    <t>埋込ダウンライト Φ200 防水</t>
  </si>
  <si>
    <t>ウェールウォッシャー</t>
  </si>
  <si>
    <t>蛍光灯LEDW  埋込型 幅300mm 連結</t>
  </si>
  <si>
    <t>蛍光灯LEDW  直付型 幅230mm 防湿</t>
  </si>
  <si>
    <t>蛍光灯FL40W  トラフ型 高温用</t>
  </si>
  <si>
    <t>FRT1500</t>
  </si>
  <si>
    <t>蛍光灯LEDW  笠付トラフ型</t>
  </si>
  <si>
    <t>庭園灯</t>
  </si>
  <si>
    <t>EFD10EL/9</t>
  </si>
  <si>
    <t>丸型ブラケット　防湿</t>
  </si>
  <si>
    <t>角型ブラケット　防湿</t>
  </si>
  <si>
    <t>ライトアップ照明　防湿</t>
  </si>
  <si>
    <t>ライトアップ照明　墓室</t>
  </si>
  <si>
    <t>震災体験館</t>
  </si>
  <si>
    <t>機械室</t>
  </si>
  <si>
    <t>チャンバー室</t>
  </si>
  <si>
    <t>物置</t>
  </si>
  <si>
    <t>ガイダンスシアター</t>
  </si>
  <si>
    <t>BY</t>
  </si>
  <si>
    <t>野島断層保存館</t>
  </si>
  <si>
    <t>断層保存ゾーン</t>
  </si>
  <si>
    <t>スロープ</t>
  </si>
  <si>
    <t>外部通路</t>
  </si>
  <si>
    <t>カウンター</t>
  </si>
  <si>
    <t>メモリアルハウス</t>
  </si>
  <si>
    <t>ハイビーム80W</t>
  </si>
  <si>
    <t>埋込ダウンライト Φ200</t>
  </si>
  <si>
    <t>蛍光灯FHF32W  埋込型</t>
  </si>
  <si>
    <t>MQD250E-W</t>
  </si>
  <si>
    <t>MF250W</t>
  </si>
  <si>
    <t>蛍光灯FLR40W  トラフ型</t>
  </si>
  <si>
    <t>ミニハロゲン90w</t>
  </si>
  <si>
    <t>角形投光器</t>
  </si>
  <si>
    <t>J,JD,JR(ハロゲン)50</t>
  </si>
  <si>
    <t>蛍光灯LEDW  埋込型 幅190mm</t>
  </si>
  <si>
    <t>間接照明</t>
  </si>
  <si>
    <t>MT250W</t>
  </si>
  <si>
    <t>埋込ダウンライト Φ400</t>
  </si>
  <si>
    <t>MQD150EーW</t>
  </si>
  <si>
    <t>FHA36</t>
  </si>
  <si>
    <t>蛍光灯FHA36W  トラフ型</t>
  </si>
  <si>
    <t>FCL20</t>
  </si>
  <si>
    <t>FML18</t>
  </si>
  <si>
    <t>FCL30,32</t>
  </si>
  <si>
    <t>調理研究室</t>
  </si>
  <si>
    <t>エントランス廊下</t>
  </si>
  <si>
    <t>和室</t>
  </si>
  <si>
    <t>便所</t>
  </si>
  <si>
    <t>集会所</t>
  </si>
  <si>
    <t>スクエア照明 直付型 幅650mm</t>
  </si>
  <si>
    <t>蛍光灯FL20W  直付型 幅230mm 非常兼用</t>
  </si>
  <si>
    <t>キッチン灯　グロー付</t>
  </si>
  <si>
    <t>スクエア照明 直付型 幅680mm</t>
  </si>
  <si>
    <t>A施設群</t>
    <rPh sb="1" eb="4">
      <t>シセツグン</t>
    </rPh>
    <phoneticPr fontId="4"/>
  </si>
  <si>
    <t>LED済みのため対象外</t>
    <rPh sb="3" eb="4">
      <t>ズ</t>
    </rPh>
    <rPh sb="8" eb="11">
      <t>タイショウガイ</t>
    </rPh>
    <phoneticPr fontId="4"/>
  </si>
  <si>
    <t>1F</t>
    <phoneticPr fontId="4"/>
  </si>
  <si>
    <t>海の家</t>
    <rPh sb="0" eb="1">
      <t>ウミ</t>
    </rPh>
    <rPh sb="2" eb="3">
      <t>イエ</t>
    </rPh>
    <phoneticPr fontId="4"/>
  </si>
  <si>
    <t>ランプ交換の場合本数　　　器具交換の場合台数</t>
    <rPh sb="3" eb="5">
      <t>コウカン</t>
    </rPh>
    <rPh sb="6" eb="8">
      <t>バアイ</t>
    </rPh>
    <rPh sb="8" eb="9">
      <t>ホン</t>
    </rPh>
    <rPh sb="9" eb="10">
      <t>スウ</t>
    </rPh>
    <rPh sb="13" eb="15">
      <t>キグ</t>
    </rPh>
    <rPh sb="15" eb="17">
      <t>コウカン</t>
    </rPh>
    <rPh sb="18" eb="20">
      <t>バアイ</t>
    </rPh>
    <rPh sb="20" eb="22">
      <t>ダイスウ</t>
    </rPh>
    <phoneticPr fontId="4"/>
  </si>
  <si>
    <t>昼白色</t>
    <phoneticPr fontId="4"/>
  </si>
  <si>
    <t>蛍光灯LED  埋込型</t>
    <phoneticPr fontId="4"/>
  </si>
  <si>
    <t>シーリングライト 埋込和風</t>
    <rPh sb="9" eb="11">
      <t>ウメコミ</t>
    </rPh>
    <rPh sb="11" eb="13">
      <t>ワフウ</t>
    </rPh>
    <phoneticPr fontId="4"/>
  </si>
  <si>
    <t>消費電力（W）　　　　　　　　　　　　　　　　　　　　　　　　　　ランプ交換の場合：1本あたりの消費電力　　　　　　　　　　　　　　　　　器具交換の場合：1台あたりの消費電力</t>
    <rPh sb="0" eb="2">
      <t>ショウヒ</t>
    </rPh>
    <rPh sb="2" eb="4">
      <t>デンリョク</t>
    </rPh>
    <rPh sb="36" eb="38">
      <t>コウカン</t>
    </rPh>
    <rPh sb="39" eb="41">
      <t>バアイ</t>
    </rPh>
    <rPh sb="43" eb="44">
      <t>ホン</t>
    </rPh>
    <rPh sb="48" eb="52">
      <t>ショウヒデンリョク</t>
    </rPh>
    <rPh sb="69" eb="73">
      <t>キグコウカン</t>
    </rPh>
    <rPh sb="74" eb="76">
      <t>バアイ</t>
    </rPh>
    <rPh sb="78" eb="79">
      <t>ダイ</t>
    </rPh>
    <rPh sb="83" eb="87">
      <t>ショウヒデンリョク</t>
    </rPh>
    <phoneticPr fontId="4"/>
  </si>
  <si>
    <t>要求光束(lm)　1台あたり</t>
    <rPh sb="2" eb="4">
      <t>ヒカリタバ</t>
    </rPh>
    <rPh sb="10" eb="11">
      <t>ダイ</t>
    </rPh>
    <phoneticPr fontId="4"/>
  </si>
  <si>
    <t>提案光束（lm）　　　　　　　　　　　　　　　　　　　　　　　1台あたり</t>
    <rPh sb="0" eb="2">
      <t>テイアン</t>
    </rPh>
    <rPh sb="2" eb="4">
      <t>コウソク</t>
    </rPh>
    <rPh sb="32" eb="33">
      <t>ダイ</t>
    </rPh>
    <phoneticPr fontId="4"/>
  </si>
  <si>
    <t>スクエア照明</t>
    <rPh sb="4" eb="6">
      <t>ショウメイ</t>
    </rPh>
    <phoneticPr fontId="4"/>
  </si>
  <si>
    <t>様式4-6　「旧生田小学校」</t>
    <rPh sb="0" eb="2">
      <t>ヨウシキ</t>
    </rPh>
    <phoneticPr fontId="5"/>
  </si>
  <si>
    <t>様式4-6　「富島分団消防器具庫」</t>
    <rPh sb="0" eb="2">
      <t>ヨウシキ</t>
    </rPh>
    <phoneticPr fontId="5"/>
  </si>
  <si>
    <t>様式4-6　「歴史民俗資料館」</t>
    <rPh sb="0" eb="2">
      <t>ヨウシキ</t>
    </rPh>
    <phoneticPr fontId="5"/>
  </si>
  <si>
    <t>様式4-6　「育波公民館」</t>
    <rPh sb="0" eb="2">
      <t>ヨウシキ</t>
    </rPh>
    <phoneticPr fontId="5"/>
  </si>
  <si>
    <t>様式4-6　「仁井公民館」</t>
    <rPh sb="0" eb="2">
      <t>ヨウシキ</t>
    </rPh>
    <phoneticPr fontId="5"/>
  </si>
  <si>
    <t>様式4-6　「室津ふれあいセンター」</t>
    <rPh sb="0" eb="2">
      <t>ヨウシキ</t>
    </rPh>
    <phoneticPr fontId="5"/>
  </si>
  <si>
    <t>様式4-6　「北淡震災記念公園（セミナーハウス）」</t>
    <rPh sb="0" eb="2">
      <t>ヨウシキ</t>
    </rPh>
    <phoneticPr fontId="5"/>
  </si>
  <si>
    <t>様式4-6　「北淡室津サンビーチ」</t>
    <rPh sb="0" eb="2">
      <t>ヨウシキ</t>
    </rPh>
    <phoneticPr fontId="5"/>
  </si>
  <si>
    <t>様式4-6　「北淡県民サンビーチ」</t>
    <rPh sb="0" eb="2">
      <t>ヨウシキ</t>
    </rPh>
    <phoneticPr fontId="5"/>
  </si>
  <si>
    <t>様式4-6　「美湯　松帆の郷」</t>
    <rPh sb="0" eb="2">
      <t>ヨウシキ</t>
    </rPh>
    <phoneticPr fontId="5"/>
  </si>
  <si>
    <t>様式4-6　「北淡震災記念公園」</t>
    <rPh sb="0" eb="2">
      <t>ヨウシキ</t>
    </rPh>
    <phoneticPr fontId="5"/>
  </si>
  <si>
    <t>様式4-6　「生田集会所」</t>
    <rPh sb="0" eb="2">
      <t>ヨウシキ</t>
    </rPh>
    <phoneticPr fontId="5"/>
  </si>
  <si>
    <t>企業誘致施設</t>
    <rPh sb="0" eb="2">
      <t>キギョウ</t>
    </rPh>
    <rPh sb="2" eb="4">
      <t>ユウチ</t>
    </rPh>
    <rPh sb="4" eb="6">
      <t>シセツ</t>
    </rPh>
    <phoneticPr fontId="4"/>
  </si>
  <si>
    <t>消防器具庫</t>
    <rPh sb="0" eb="2">
      <t>ショウボウ</t>
    </rPh>
    <rPh sb="2" eb="5">
      <t>キグコ</t>
    </rPh>
    <phoneticPr fontId="4"/>
  </si>
  <si>
    <t>社会教育施設</t>
    <rPh sb="0" eb="2">
      <t>シャカイ</t>
    </rPh>
    <rPh sb="2" eb="4">
      <t>キョウイク</t>
    </rPh>
    <rPh sb="4" eb="6">
      <t>シセツ</t>
    </rPh>
    <phoneticPr fontId="4"/>
  </si>
  <si>
    <t>公民館</t>
    <rPh sb="0" eb="3">
      <t>コウミンカン</t>
    </rPh>
    <phoneticPr fontId="4"/>
  </si>
  <si>
    <t>高齢者福祉施設</t>
    <rPh sb="0" eb="3">
      <t>コウレイシャ</t>
    </rPh>
    <rPh sb="3" eb="5">
      <t>フクシ</t>
    </rPh>
    <rPh sb="5" eb="7">
      <t>シセツ</t>
    </rPh>
    <phoneticPr fontId="4"/>
  </si>
  <si>
    <t>観光施設</t>
    <rPh sb="0" eb="2">
      <t>カンコウ</t>
    </rPh>
    <rPh sb="2" eb="4">
      <t>シセツ</t>
    </rPh>
    <phoneticPr fontId="4"/>
  </si>
  <si>
    <t>集会所</t>
    <rPh sb="0" eb="3">
      <t>シュウカイショ</t>
    </rPh>
    <phoneticPr fontId="4"/>
  </si>
  <si>
    <r>
      <t>事業名　</t>
    </r>
    <r>
      <rPr>
        <u/>
        <sz val="10.5"/>
        <rFont val="メイリオ"/>
        <family val="3"/>
        <charset val="128"/>
      </rPr>
      <t>　令和８年度淡路市公共施設等照明設備ＬＥＤ化ＥＳＣＯ事業　【A施設群】</t>
    </r>
    <rPh sb="0" eb="2">
      <t>ジギョウ</t>
    </rPh>
    <rPh sb="2" eb="3">
      <t>メイ</t>
    </rPh>
    <rPh sb="5" eb="7">
      <t>レイワ</t>
    </rPh>
    <rPh sb="8" eb="10">
      <t>ネンド</t>
    </rPh>
    <rPh sb="35" eb="37">
      <t>シセツ</t>
    </rPh>
    <rPh sb="37" eb="38">
      <t>グン</t>
    </rPh>
    <phoneticPr fontId="4"/>
  </si>
  <si>
    <r>
      <t xml:space="preserve">（注）見積書（様式４－４）の金額と見積額内訳書（本様式）の金額は必ず一致すること（見積額内訳書に調整額等の値引きや端数処理等の記載は認めない。）。　　                     　　　　　　　　　
</t>
    </r>
    <r>
      <rPr>
        <sz val="10.5"/>
        <color rgb="FFFF0000"/>
        <rFont val="メイリオ"/>
        <family val="3"/>
        <charset val="128"/>
      </rPr>
      <t>事業実施時に想定される費用については、根拠を含め全て見積り額として事業費に見込んでおく事。※想定されるアスベスト対策費なども提案時に盛り込んでおく事。</t>
    </r>
    <rPh sb="1" eb="2">
      <t>チュウ</t>
    </rPh>
    <rPh sb="7" eb="9">
      <t>ヨウシキ</t>
    </rPh>
    <rPh sb="24" eb="25">
      <t>ホン</t>
    </rPh>
    <rPh sb="25" eb="27">
      <t>ヨウシキ</t>
    </rPh>
    <rPh sb="106" eb="108">
      <t>ジギョウ</t>
    </rPh>
    <rPh sb="108" eb="110">
      <t>ジッシ</t>
    </rPh>
    <rPh sb="110" eb="111">
      <t>ジ</t>
    </rPh>
    <rPh sb="112" eb="114">
      <t>ソウテイ</t>
    </rPh>
    <rPh sb="117" eb="119">
      <t>ヒヨウ</t>
    </rPh>
    <rPh sb="125" eb="127">
      <t>コンキョ</t>
    </rPh>
    <rPh sb="128" eb="129">
      <t>フク</t>
    </rPh>
    <rPh sb="130" eb="131">
      <t>スベ</t>
    </rPh>
    <rPh sb="132" eb="134">
      <t>ミツモ</t>
    </rPh>
    <rPh sb="135" eb="136">
      <t>ガク</t>
    </rPh>
    <rPh sb="139" eb="142">
      <t>ジギョウヒ</t>
    </rPh>
    <rPh sb="143" eb="145">
      <t>ミコ</t>
    </rPh>
    <rPh sb="149" eb="150">
      <t>コト</t>
    </rPh>
    <rPh sb="152" eb="154">
      <t>ソウテイ</t>
    </rPh>
    <rPh sb="162" eb="164">
      <t>タイサク</t>
    </rPh>
    <rPh sb="164" eb="165">
      <t>ヒ</t>
    </rPh>
    <rPh sb="168" eb="171">
      <t>テイアンジ</t>
    </rPh>
    <rPh sb="172" eb="173">
      <t>モ</t>
    </rPh>
    <rPh sb="174" eb="175">
      <t>コ</t>
    </rPh>
    <rPh sb="179" eb="180">
      <t>コト</t>
    </rPh>
    <phoneticPr fontId="4"/>
  </si>
  <si>
    <t>北淡室津サンビーチ雑屋</t>
    <rPh sb="9" eb="11">
      <t>ザツヤ</t>
    </rPh>
    <phoneticPr fontId="2"/>
  </si>
  <si>
    <t>（注）「①電力使用量削減効果」及び「②電気料金削減効果」は小数点以下四捨五入、「③Co2排出量削減効果」は小数点第３位以下を四捨五入し、小数点第２位までを求める。</t>
    <rPh sb="1" eb="2">
      <t>チュウ</t>
    </rPh>
    <rPh sb="15" eb="16">
      <t>オヨ</t>
    </rPh>
    <rPh sb="19" eb="21">
      <t>デンキ</t>
    </rPh>
    <rPh sb="21" eb="23">
      <t>リョウキン</t>
    </rPh>
    <rPh sb="29" eb="34">
      <t>ショウスウテンイカ</t>
    </rPh>
    <rPh sb="34" eb="38">
      <t>シシャゴニュウ</t>
    </rPh>
    <rPh sb="53" eb="56">
      <t>ショウスウテン</t>
    </rPh>
    <rPh sb="56" eb="57">
      <t>ダイ</t>
    </rPh>
    <rPh sb="58" eb="59">
      <t>イ</t>
    </rPh>
    <rPh sb="59" eb="61">
      <t>イカ</t>
    </rPh>
    <rPh sb="62" eb="66">
      <t>シシャゴニュウ</t>
    </rPh>
    <rPh sb="68" eb="71">
      <t>ショウスウテン</t>
    </rPh>
    <rPh sb="71" eb="72">
      <t>ダイ</t>
    </rPh>
    <rPh sb="73" eb="74">
      <t>イ</t>
    </rPh>
    <rPh sb="77" eb="78">
      <t>モト</t>
    </rPh>
    <phoneticPr fontId="4"/>
  </si>
  <si>
    <t>北淡室津サンビーチ雑屋</t>
    <rPh sb="9" eb="11">
      <t>ザツヤ</t>
    </rPh>
    <phoneticPr fontId="4"/>
  </si>
  <si>
    <t>社会教育施設</t>
    <rPh sb="0" eb="6">
      <t>シャカイキョウイクシセツ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</si>
</sst>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0_);[Red]\(0\)"/>
    <numFmt numFmtId="178" formatCode="&quot;¥&quot;#,##0_);[Red]\(&quot;¥&quot;#,##0\)"/>
    <numFmt numFmtId="179" formatCode="0&quot;円&quot;"/>
  </numFmts>
  <fonts count="2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u/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</font>
    <font>
      <sz val="11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0.5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10.5"/>
      <name val="メイリオ"/>
      <family val="3"/>
      <charset val="128"/>
    </font>
    <font>
      <u/>
      <sz val="10.5"/>
      <name val="メイリオ"/>
      <family val="3"/>
      <charset val="128"/>
    </font>
    <font>
      <b/>
      <sz val="11"/>
      <color theme="0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.5"/>
      <color rgb="FFFF0000"/>
      <name val="メイリオ"/>
      <family val="3"/>
      <charset val="128"/>
    </font>
    <font>
      <b/>
      <sz val="10.5"/>
      <color theme="1"/>
      <name val="メイリオ"/>
      <family val="3"/>
      <charset val="128"/>
    </font>
    <font>
      <b/>
      <sz val="10.5"/>
      <color rgb="FFFF0000"/>
      <name val="メイリオ"/>
      <family val="3"/>
      <charset val="128"/>
    </font>
    <font>
      <sz val="11"/>
      <name val="メイリオ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134">
    <xf numFmtId="0" fontId="0" fillId="0" borderId="0" xfId="0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9" fontId="2" fillId="0" borderId="0" xfId="2" applyFont="1" applyFill="1" applyAlignment="1">
      <alignment horizontal="center" vertical="center" shrinkToFit="1"/>
    </xf>
    <xf numFmtId="0" fontId="0" fillId="0" borderId="0" xfId="0" applyAlignment="1">
      <alignment horizontal="right" vertical="center" shrinkToFit="1"/>
    </xf>
    <xf numFmtId="177" fontId="0" fillId="0" borderId="0" xfId="0" applyNumberFormat="1" applyAlignment="1">
      <alignment horizontal="right" vertical="center"/>
    </xf>
    <xf numFmtId="178" fontId="0" fillId="0" borderId="0" xfId="0" applyNumberFormat="1">
      <alignment vertical="center"/>
    </xf>
    <xf numFmtId="0" fontId="0" fillId="0" borderId="3" xfId="0" applyBorder="1">
      <alignment vertical="center"/>
    </xf>
    <xf numFmtId="176" fontId="0" fillId="6" borderId="6" xfId="0" applyNumberFormat="1" applyFill="1" applyBorder="1" applyAlignment="1">
      <alignment horizontal="center" vertical="center" shrinkToFit="1"/>
    </xf>
    <xf numFmtId="176" fontId="0" fillId="3" borderId="6" xfId="0" applyNumberFormat="1" applyFill="1" applyBorder="1" applyAlignment="1">
      <alignment horizontal="center" vertical="center" shrinkToFit="1"/>
    </xf>
    <xf numFmtId="176" fontId="0" fillId="3" borderId="6" xfId="0" applyNumberFormat="1" applyFill="1" applyBorder="1" applyAlignment="1">
      <alignment horizontal="center" vertical="center" wrapText="1" shrinkToFit="1"/>
    </xf>
    <xf numFmtId="176" fontId="0" fillId="0" borderId="7" xfId="0" applyNumberFormat="1" applyBorder="1" applyAlignment="1">
      <alignment horizontal="center" vertical="center" shrinkToFit="1"/>
    </xf>
    <xf numFmtId="0" fontId="10" fillId="4" borderId="6" xfId="3" applyFont="1" applyFill="1" applyBorder="1" applyAlignment="1">
      <alignment horizontal="center" vertical="center" shrinkToFit="1"/>
    </xf>
    <xf numFmtId="178" fontId="10" fillId="0" borderId="8" xfId="3" applyNumberFormat="1" applyFont="1" applyBorder="1" applyAlignment="1">
      <alignment horizontal="center" vertical="center" shrinkToFit="1"/>
    </xf>
    <xf numFmtId="178" fontId="10" fillId="0" borderId="6" xfId="3" applyNumberFormat="1" applyFont="1" applyBorder="1" applyAlignment="1">
      <alignment horizontal="center" vertical="center" shrinkToFit="1"/>
    </xf>
    <xf numFmtId="178" fontId="10" fillId="0" borderId="5" xfId="3" applyNumberFormat="1" applyFont="1" applyBorder="1" applyAlignment="1">
      <alignment horizontal="center" vertical="center" shrinkToFit="1"/>
    </xf>
    <xf numFmtId="176" fontId="0" fillId="0" borderId="10" xfId="0" applyNumberFormat="1" applyBorder="1" applyAlignment="1">
      <alignment vertical="center" shrinkToFit="1"/>
    </xf>
    <xf numFmtId="176" fontId="11" fillId="0" borderId="10" xfId="0" applyNumberFormat="1" applyFont="1" applyBorder="1" applyAlignment="1">
      <alignment vertical="center" shrinkToFit="1"/>
    </xf>
    <xf numFmtId="176" fontId="11" fillId="0" borderId="11" xfId="0" applyNumberFormat="1" applyFont="1" applyBorder="1" applyAlignment="1">
      <alignment vertical="center" shrinkToFit="1"/>
    </xf>
    <xf numFmtId="0" fontId="11" fillId="0" borderId="10" xfId="0" applyFont="1" applyBorder="1" applyAlignment="1">
      <alignment vertical="center" shrinkToFit="1"/>
    </xf>
    <xf numFmtId="0" fontId="11" fillId="0" borderId="7" xfId="0" applyFont="1" applyBorder="1">
      <alignment vertical="center"/>
    </xf>
    <xf numFmtId="0" fontId="11" fillId="0" borderId="8" xfId="0" applyFont="1" applyBorder="1" applyAlignment="1">
      <alignment horizontal="center" vertical="center"/>
    </xf>
    <xf numFmtId="178" fontId="12" fillId="0" borderId="10" xfId="1" applyNumberFormat="1" applyFont="1" applyBorder="1" applyAlignment="1">
      <alignment vertical="center" shrinkToFit="1"/>
    </xf>
    <xf numFmtId="0" fontId="11" fillId="0" borderId="0" xfId="0" applyFont="1">
      <alignment vertical="center"/>
    </xf>
    <xf numFmtId="0" fontId="11" fillId="0" borderId="11" xfId="0" applyFont="1" applyBorder="1" applyAlignment="1">
      <alignment vertical="center" shrinkToFit="1"/>
    </xf>
    <xf numFmtId="0" fontId="12" fillId="0" borderId="10" xfId="3" applyFont="1" applyBorder="1" applyAlignment="1">
      <alignment horizontal="center" vertical="center" shrinkToFit="1"/>
    </xf>
    <xf numFmtId="38" fontId="12" fillId="0" borderId="10" xfId="1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/>
    </xf>
    <xf numFmtId="178" fontId="11" fillId="0" borderId="11" xfId="0" applyNumberFormat="1" applyFont="1" applyBorder="1">
      <alignment vertical="center"/>
    </xf>
    <xf numFmtId="178" fontId="11" fillId="0" borderId="0" xfId="0" applyNumberFormat="1" applyFont="1" applyAlignment="1">
      <alignment vertical="center" shrinkToFit="1"/>
    </xf>
    <xf numFmtId="178" fontId="11" fillId="0" borderId="1" xfId="0" applyNumberFormat="1" applyFont="1" applyBorder="1">
      <alignment vertical="center"/>
    </xf>
    <xf numFmtId="178" fontId="0" fillId="0" borderId="0" xfId="0" applyNumberFormat="1" applyAlignment="1">
      <alignment vertical="center" shrinkToFit="1"/>
    </xf>
    <xf numFmtId="178" fontId="11" fillId="0" borderId="0" xfId="0" applyNumberFormat="1" applyFont="1">
      <alignment vertical="center"/>
    </xf>
    <xf numFmtId="0" fontId="0" fillId="7" borderId="0" xfId="0" applyFill="1" applyAlignment="1">
      <alignment horizontal="center" vertical="center" shrinkToFit="1"/>
    </xf>
    <xf numFmtId="178" fontId="0" fillId="0" borderId="1" xfId="0" applyNumberFormat="1" applyBorder="1" applyAlignment="1">
      <alignment vertical="center" shrinkToFit="1"/>
    </xf>
    <xf numFmtId="178" fontId="0" fillId="2" borderId="1" xfId="0" applyNumberFormat="1" applyFill="1" applyBorder="1" applyAlignment="1">
      <alignment vertical="center" shrinkToFit="1"/>
    </xf>
    <xf numFmtId="178" fontId="10" fillId="0" borderId="6" xfId="3" applyNumberFormat="1" applyFont="1" applyBorder="1" applyAlignment="1">
      <alignment horizontal="center" vertical="center" wrapText="1" shrinkToFit="1"/>
    </xf>
    <xf numFmtId="178" fontId="12" fillId="2" borderId="10" xfId="1" applyNumberFormat="1" applyFont="1" applyFill="1" applyBorder="1" applyAlignment="1">
      <alignment vertical="center" shrinkToFit="1"/>
    </xf>
    <xf numFmtId="0" fontId="11" fillId="0" borderId="0" xfId="0" applyFont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10" fillId="4" borderId="6" xfId="3" applyFont="1" applyFill="1" applyBorder="1" applyAlignment="1">
      <alignment horizontal="center" vertical="center" wrapText="1" shrinkToFit="1"/>
    </xf>
    <xf numFmtId="0" fontId="13" fillId="0" borderId="0" xfId="0" applyFont="1">
      <alignment vertical="center"/>
    </xf>
    <xf numFmtId="0" fontId="13" fillId="9" borderId="13" xfId="0" applyFont="1" applyFill="1" applyBorder="1" applyAlignment="1">
      <alignment horizontal="center" vertical="center"/>
    </xf>
    <xf numFmtId="179" fontId="13" fillId="0" borderId="14" xfId="0" applyNumberFormat="1" applyFont="1" applyBorder="1">
      <alignment vertical="center"/>
    </xf>
    <xf numFmtId="0" fontId="13" fillId="9" borderId="16" xfId="0" applyFont="1" applyFill="1" applyBorder="1" applyAlignment="1">
      <alignment horizontal="center" vertical="center" wrapText="1"/>
    </xf>
    <xf numFmtId="0" fontId="13" fillId="9" borderId="17" xfId="0" applyFont="1" applyFill="1" applyBorder="1" applyAlignment="1">
      <alignment horizontal="center" vertical="center" wrapText="1"/>
    </xf>
    <xf numFmtId="0" fontId="13" fillId="9" borderId="12" xfId="0" applyFont="1" applyFill="1" applyBorder="1" applyAlignment="1">
      <alignment horizontal="center" vertical="center" wrapText="1"/>
    </xf>
    <xf numFmtId="0" fontId="13" fillId="9" borderId="19" xfId="0" applyFont="1" applyFill="1" applyBorder="1" applyAlignment="1">
      <alignment horizontal="center" vertical="center" wrapText="1"/>
    </xf>
    <xf numFmtId="0" fontId="17" fillId="0" borderId="23" xfId="4" applyFont="1" applyBorder="1" applyAlignment="1">
      <alignment horizontal="center" vertical="center" shrinkToFit="1"/>
    </xf>
    <xf numFmtId="0" fontId="13" fillId="0" borderId="1" xfId="0" applyFont="1" applyBorder="1">
      <alignment vertical="center"/>
    </xf>
    <xf numFmtId="37" fontId="13" fillId="0" borderId="1" xfId="1" applyNumberFormat="1" applyFont="1" applyBorder="1">
      <alignment vertical="center"/>
    </xf>
    <xf numFmtId="4" fontId="13" fillId="0" borderId="24" xfId="0" applyNumberFormat="1" applyFont="1" applyBorder="1">
      <alignment vertical="center"/>
    </xf>
    <xf numFmtId="0" fontId="13" fillId="0" borderId="5" xfId="0" applyFont="1" applyBorder="1">
      <alignment vertical="center"/>
    </xf>
    <xf numFmtId="4" fontId="13" fillId="0" borderId="25" xfId="0" applyNumberFormat="1" applyFont="1" applyBorder="1">
      <alignment vertical="center"/>
    </xf>
    <xf numFmtId="37" fontId="13" fillId="0" borderId="27" xfId="0" applyNumberFormat="1" applyFont="1" applyBorder="1">
      <alignment vertical="center"/>
    </xf>
    <xf numFmtId="4" fontId="13" fillId="0" borderId="28" xfId="0" applyNumberFormat="1" applyFont="1" applyBorder="1">
      <alignment vertical="center"/>
    </xf>
    <xf numFmtId="38" fontId="17" fillId="0" borderId="0" xfId="1" applyFont="1" applyFill="1" applyAlignment="1">
      <alignment horizontal="center" vertical="center" shrinkToFit="1"/>
    </xf>
    <xf numFmtId="38" fontId="17" fillId="0" borderId="0" xfId="1" applyFont="1" applyFill="1" applyAlignment="1">
      <alignment vertical="center" shrinkToFit="1"/>
    </xf>
    <xf numFmtId="0" fontId="18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19" fillId="0" borderId="0" xfId="0" applyFont="1" applyAlignment="1">
      <alignment horizontal="left" vertical="center"/>
    </xf>
    <xf numFmtId="0" fontId="17" fillId="0" borderId="0" xfId="0" applyFont="1" applyAlignment="1">
      <alignment horizontal="right" shrinkToFit="1"/>
    </xf>
    <xf numFmtId="0" fontId="17" fillId="5" borderId="30" xfId="0" applyFont="1" applyFill="1" applyBorder="1" applyAlignment="1">
      <alignment horizontal="center" vertical="center" shrinkToFit="1"/>
    </xf>
    <xf numFmtId="0" fontId="17" fillId="5" borderId="31" xfId="0" applyFont="1" applyFill="1" applyBorder="1" applyAlignment="1">
      <alignment horizontal="center" vertical="center" shrinkToFit="1"/>
    </xf>
    <xf numFmtId="38" fontId="17" fillId="5" borderId="31" xfId="1" applyFont="1" applyFill="1" applyBorder="1" applyAlignment="1">
      <alignment horizontal="center" vertical="center" shrinkToFit="1"/>
    </xf>
    <xf numFmtId="0" fontId="17" fillId="2" borderId="32" xfId="0" applyFont="1" applyFill="1" applyBorder="1" applyAlignment="1">
      <alignment horizontal="center" vertical="center" shrinkToFit="1"/>
    </xf>
    <xf numFmtId="0" fontId="23" fillId="11" borderId="33" xfId="0" applyFont="1" applyFill="1" applyBorder="1" applyAlignment="1">
      <alignment horizontal="center" vertical="center" shrinkToFit="1"/>
    </xf>
    <xf numFmtId="0" fontId="23" fillId="11" borderId="6" xfId="0" applyFont="1" applyFill="1" applyBorder="1" applyAlignment="1">
      <alignment horizontal="center" vertical="center" shrinkToFit="1"/>
    </xf>
    <xf numFmtId="0" fontId="17" fillId="0" borderId="34" xfId="0" applyFont="1" applyBorder="1" applyAlignment="1">
      <alignment horizontal="center" vertical="center" shrinkToFit="1"/>
    </xf>
    <xf numFmtId="0" fontId="17" fillId="0" borderId="10" xfId="0" applyFont="1" applyBorder="1" applyAlignment="1">
      <alignment horizontal="center" vertical="center" shrinkToFit="1"/>
    </xf>
    <xf numFmtId="0" fontId="17" fillId="0" borderId="10" xfId="4" applyFont="1" applyBorder="1" applyAlignment="1">
      <alignment vertical="center" shrinkToFit="1"/>
    </xf>
    <xf numFmtId="38" fontId="17" fillId="0" borderId="10" xfId="1" applyFont="1" applyFill="1" applyBorder="1" applyAlignment="1">
      <alignment horizontal="center" vertical="center" shrinkToFit="1"/>
    </xf>
    <xf numFmtId="38" fontId="17" fillId="2" borderId="35" xfId="1" applyFont="1" applyFill="1" applyBorder="1" applyAlignment="1" applyProtection="1">
      <alignment horizontal="right" vertical="center" shrinkToFit="1"/>
      <protection locked="0"/>
    </xf>
    <xf numFmtId="38" fontId="23" fillId="11" borderId="36" xfId="1" applyFont="1" applyFill="1" applyBorder="1" applyAlignment="1" applyProtection="1">
      <alignment horizontal="right" vertical="center" shrinkToFit="1"/>
      <protection locked="0"/>
    </xf>
    <xf numFmtId="38" fontId="23" fillId="11" borderId="10" xfId="1" applyFont="1" applyFill="1" applyBorder="1" applyAlignment="1" applyProtection="1">
      <alignment horizontal="right" vertical="center" shrinkToFit="1"/>
      <protection locked="0"/>
    </xf>
    <xf numFmtId="0" fontId="17" fillId="0" borderId="11" xfId="0" applyFont="1" applyBorder="1" applyAlignment="1">
      <alignment horizontal="center" vertical="center" shrinkToFit="1"/>
    </xf>
    <xf numFmtId="0" fontId="17" fillId="0" borderId="11" xfId="4" applyFont="1" applyBorder="1" applyAlignment="1">
      <alignment vertical="center" shrinkToFit="1"/>
    </xf>
    <xf numFmtId="38" fontId="17" fillId="0" borderId="11" xfId="1" applyFont="1" applyFill="1" applyBorder="1" applyAlignment="1">
      <alignment horizontal="center" vertical="center" shrinkToFit="1"/>
    </xf>
    <xf numFmtId="38" fontId="17" fillId="2" borderId="37" xfId="1" applyFont="1" applyFill="1" applyBorder="1" applyAlignment="1" applyProtection="1">
      <alignment horizontal="right" vertical="center" shrinkToFit="1"/>
      <protection locked="0"/>
    </xf>
    <xf numFmtId="38" fontId="23" fillId="11" borderId="38" xfId="1" applyFont="1" applyFill="1" applyBorder="1" applyAlignment="1" applyProtection="1">
      <alignment horizontal="right" vertical="center" shrinkToFit="1"/>
      <protection locked="0"/>
    </xf>
    <xf numFmtId="38" fontId="17" fillId="2" borderId="39" xfId="1" applyFont="1" applyFill="1" applyBorder="1" applyAlignment="1" applyProtection="1">
      <alignment horizontal="right" vertical="center" shrinkToFit="1"/>
      <protection locked="0"/>
    </xf>
    <xf numFmtId="38" fontId="23" fillId="11" borderId="40" xfId="1" applyFont="1" applyFill="1" applyBorder="1" applyAlignment="1" applyProtection="1">
      <alignment horizontal="right" vertical="center" shrinkToFit="1"/>
      <protection locked="0"/>
    </xf>
    <xf numFmtId="38" fontId="24" fillId="2" borderId="41" xfId="1" applyFont="1" applyFill="1" applyBorder="1" applyAlignment="1">
      <alignment horizontal="right" vertical="center"/>
    </xf>
    <xf numFmtId="38" fontId="25" fillId="11" borderId="20" xfId="1" applyFont="1" applyFill="1" applyBorder="1" applyAlignment="1">
      <alignment horizontal="right" vertical="center"/>
    </xf>
    <xf numFmtId="38" fontId="25" fillId="11" borderId="12" xfId="1" applyFont="1" applyFill="1" applyBorder="1" applyAlignment="1">
      <alignment horizontal="right" vertical="center"/>
    </xf>
    <xf numFmtId="176" fontId="11" fillId="0" borderId="0" xfId="0" applyNumberFormat="1" applyFont="1" applyAlignment="1">
      <alignment vertical="center" shrinkToFit="1"/>
    </xf>
    <xf numFmtId="178" fontId="10" fillId="7" borderId="6" xfId="3" applyNumberFormat="1" applyFont="1" applyFill="1" applyBorder="1" applyAlignment="1">
      <alignment horizontal="center" vertical="center" wrapText="1" shrinkToFit="1"/>
    </xf>
    <xf numFmtId="0" fontId="12" fillId="12" borderId="10" xfId="3" applyFont="1" applyFill="1" applyBorder="1" applyAlignment="1">
      <alignment horizontal="center" vertical="center" shrinkToFit="1"/>
    </xf>
    <xf numFmtId="38" fontId="12" fillId="12" borderId="10" xfId="1" applyFont="1" applyFill="1" applyBorder="1" applyAlignment="1">
      <alignment horizontal="center" vertical="center" shrinkToFit="1"/>
    </xf>
    <xf numFmtId="0" fontId="11" fillId="12" borderId="10" xfId="0" applyFont="1" applyFill="1" applyBorder="1" applyAlignment="1">
      <alignment horizontal="center" vertical="center"/>
    </xf>
    <xf numFmtId="178" fontId="10" fillId="4" borderId="6" xfId="3" applyNumberFormat="1" applyFont="1" applyFill="1" applyBorder="1" applyAlignment="1">
      <alignment horizontal="center" vertical="center" wrapText="1" shrinkToFit="1"/>
    </xf>
    <xf numFmtId="0" fontId="17" fillId="0" borderId="42" xfId="0" applyFont="1" applyBorder="1" applyAlignment="1">
      <alignment horizontal="center" vertical="center" shrinkToFit="1"/>
    </xf>
    <xf numFmtId="0" fontId="17" fillId="0" borderId="43" xfId="0" applyFont="1" applyBorder="1" applyAlignment="1">
      <alignment horizontal="center" vertical="center" shrinkToFit="1"/>
    </xf>
    <xf numFmtId="0" fontId="17" fillId="0" borderId="43" xfId="4" applyFont="1" applyBorder="1" applyAlignment="1">
      <alignment vertical="center" shrinkToFit="1"/>
    </xf>
    <xf numFmtId="38" fontId="17" fillId="0" borderId="43" xfId="1" applyFont="1" applyFill="1" applyBorder="1" applyAlignment="1">
      <alignment horizontal="center" vertical="center" shrinkToFit="1"/>
    </xf>
    <xf numFmtId="0" fontId="26" fillId="0" borderId="14" xfId="0" applyFont="1" applyBorder="1">
      <alignment vertical="center"/>
    </xf>
    <xf numFmtId="0" fontId="26" fillId="0" borderId="1" xfId="0" applyFont="1" applyBorder="1">
      <alignment vertical="center"/>
    </xf>
    <xf numFmtId="0" fontId="26" fillId="0" borderId="0" xfId="0" applyFont="1">
      <alignment vertical="center"/>
    </xf>
    <xf numFmtId="0" fontId="19" fillId="0" borderId="11" xfId="4" applyFont="1" applyBorder="1" applyAlignment="1">
      <alignment vertical="center" shrinkToFit="1"/>
    </xf>
    <xf numFmtId="0" fontId="16" fillId="9" borderId="21" xfId="0" applyFont="1" applyFill="1" applyBorder="1" applyAlignment="1">
      <alignment horizontal="center" vertical="center"/>
    </xf>
    <xf numFmtId="0" fontId="16" fillId="9" borderId="3" xfId="0" applyFont="1" applyFill="1" applyBorder="1" applyAlignment="1">
      <alignment horizontal="center" vertical="center"/>
    </xf>
    <xf numFmtId="0" fontId="16" fillId="9" borderId="22" xfId="0" applyFont="1" applyFill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9" borderId="15" xfId="0" applyFont="1" applyFill="1" applyBorder="1" applyAlignment="1">
      <alignment horizontal="center" vertical="center"/>
    </xf>
    <xf numFmtId="0" fontId="13" fillId="9" borderId="18" xfId="0" applyFont="1" applyFill="1" applyBorder="1" applyAlignment="1">
      <alignment horizontal="center" vertical="center"/>
    </xf>
    <xf numFmtId="0" fontId="13" fillId="9" borderId="16" xfId="0" applyFont="1" applyFill="1" applyBorder="1" applyAlignment="1">
      <alignment horizontal="center" vertical="center"/>
    </xf>
    <xf numFmtId="0" fontId="13" fillId="9" borderId="12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 shrinkToFit="1"/>
    </xf>
    <xf numFmtId="0" fontId="17" fillId="0" borderId="0" xfId="0" applyFont="1" applyAlignment="1">
      <alignment horizontal="left" vertical="center" shrinkToFit="1"/>
    </xf>
    <xf numFmtId="0" fontId="18" fillId="0" borderId="0" xfId="0" applyFont="1" applyAlignment="1">
      <alignment horizontal="center" vertical="center" shrinkToFit="1"/>
    </xf>
    <xf numFmtId="0" fontId="21" fillId="10" borderId="29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27" xfId="0" applyFont="1" applyFill="1" applyBorder="1" applyAlignment="1">
      <alignment horizontal="center" vertical="center"/>
    </xf>
    <xf numFmtId="178" fontId="7" fillId="8" borderId="2" xfId="0" applyNumberFormat="1" applyFont="1" applyFill="1" applyBorder="1" applyAlignment="1">
      <alignment horizontal="center" vertical="center" shrinkToFit="1"/>
    </xf>
    <xf numFmtId="178" fontId="7" fillId="8" borderId="3" xfId="0" applyNumberFormat="1" applyFont="1" applyFill="1" applyBorder="1" applyAlignment="1">
      <alignment horizontal="center" vertical="center" shrinkToFit="1"/>
    </xf>
    <xf numFmtId="178" fontId="7" fillId="8" borderId="4" xfId="0" applyNumberFormat="1" applyFont="1" applyFill="1" applyBorder="1" applyAlignment="1">
      <alignment horizontal="center" vertical="center" shrinkToFit="1"/>
    </xf>
    <xf numFmtId="176" fontId="0" fillId="3" borderId="2" xfId="0" applyNumberFormat="1" applyFill="1" applyBorder="1" applyAlignment="1">
      <alignment horizontal="center" vertical="center"/>
    </xf>
    <xf numFmtId="176" fontId="0" fillId="3" borderId="3" xfId="0" applyNumberFormat="1" applyFill="1" applyBorder="1" applyAlignment="1">
      <alignment horizontal="center" vertical="center"/>
    </xf>
    <xf numFmtId="176" fontId="0" fillId="3" borderId="4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178" fontId="7" fillId="0" borderId="3" xfId="0" applyNumberFormat="1" applyFont="1" applyBorder="1" applyAlignment="1">
      <alignment horizontal="center" vertical="center"/>
    </xf>
    <xf numFmtId="178" fontId="7" fillId="0" borderId="4" xfId="0" applyNumberFormat="1" applyFont="1" applyBorder="1" applyAlignment="1">
      <alignment horizontal="center" vertical="center"/>
    </xf>
    <xf numFmtId="178" fontId="9" fillId="5" borderId="5" xfId="3" applyNumberFormat="1" applyFont="1" applyFill="1" applyBorder="1" applyAlignment="1">
      <alignment horizontal="center" vertical="center" shrinkToFit="1"/>
    </xf>
    <xf numFmtId="178" fontId="9" fillId="5" borderId="9" xfId="3" applyNumberFormat="1" applyFont="1" applyFill="1" applyBorder="1" applyAlignment="1">
      <alignment horizontal="center" vertical="center" shrinkToFit="1"/>
    </xf>
  </cellXfs>
  <cellStyles count="5">
    <cellStyle name="パーセント" xfId="2" builtinId="5"/>
    <cellStyle name="桁区切り" xfId="1" builtinId="6"/>
    <cellStyle name="標準" xfId="0" builtinId="0"/>
    <cellStyle name="標準 2" xfId="3" xr:uid="{2CD49AB0-FB4D-4FA2-A381-CD5631BCD791}"/>
    <cellStyle name="標準 2 2" xfId="4" xr:uid="{06CF7B67-CE4B-429C-B91C-28D389BA118E}"/>
  </cellStyles>
  <dxfs count="2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vr532\BtoB&#20107;&#26989;&#26412;&#37096;\&#12505;&#12531;&#12480;&#12540;\108.&#65324;&#65317;&#65316;&#22823;&#38442;&#25903;&#24215;\&#9632;2024&#24180;&#38306;&#35199;&#23448;&#20844;&#24193;&#12452;&#12531;&#12501;&#12521;\&#9733;&#26696;&#20214;&#19968;&#35239;\&#20196;&#21644;8&#24180;&#24230;\&#12354;&#12288;&#28129;&#36335;&#24066;%20&#31649;&#36001;&#35506;\&#12304;&#27096;&#24335;4-6&#12305;A&#26045;&#35373;&#32676;.xlsx" TargetMode="External"/><Relationship Id="rId1" Type="http://schemas.openxmlformats.org/officeDocument/2006/relationships/externalLinkPath" Target="file:///\\svr532\BtoB&#20107;&#26989;&#26412;&#37096;\&#12505;&#12531;&#12480;&#12540;\108.&#65324;&#65317;&#65316;&#22823;&#38442;&#25903;&#24215;\&#9632;2024&#24180;&#38306;&#35199;&#23448;&#20844;&#24193;&#12452;&#12531;&#12501;&#12521;\&#9733;&#26696;&#20214;&#19968;&#35239;\&#20196;&#21644;8&#24180;&#24230;\&#12354;&#12288;&#28129;&#36335;&#24066;%20&#31649;&#36001;&#35506;\&#12304;&#27096;&#24335;4-6&#12305;A&#26045;&#35373;&#326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様式4-３（A施設群）※自動入力欄"/>
      <sheetName val="様式4-5(A施設群)※自動入力欄"/>
      <sheetName val="【様式4-6】市立一宮小学校"/>
      <sheetName val="【様式4-6】一宮公民館"/>
      <sheetName val="【様式4-6】市立多賀小学校"/>
      <sheetName val="【様式4-6】淡路市地域総合センター"/>
      <sheetName val="【様式4-6】青少年センター"/>
      <sheetName val="【様式4-6】市立岩屋中学校"/>
      <sheetName val="【様式4-6】市立石屋小学校"/>
      <sheetName val="【様式4-6】学童保育石屋"/>
      <sheetName val="【様式4-6】岩屋保健センター"/>
      <sheetName val="【様式4-6】松帆アンカレイジパーク"/>
      <sheetName val="【様式4-6】市立北淡中学校"/>
      <sheetName val="【様式4-6】市立北淡小学校"/>
      <sheetName val="【様式4-6】北淡認定こども園"/>
      <sheetName val="【様式4-6】北淡エコプラザ"/>
      <sheetName val="【様式4-6】北淡診療所"/>
    </sheetNames>
    <sheetDataSet>
      <sheetData sheetId="0" refreshError="1">
        <row r="2">
          <cell r="D2">
            <v>4.1899999999999999E-4</v>
          </cell>
        </row>
        <row r="3">
          <cell r="D3">
            <v>29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A8213-1E36-4BD2-AFD0-1773D0412E20}">
  <sheetPr>
    <pageSetUpPr fitToPage="1"/>
  </sheetPr>
  <dimension ref="A1:E22"/>
  <sheetViews>
    <sheetView tabSelected="1" view="pageBreakPreview" zoomScale="70" zoomScaleNormal="70" zoomScaleSheetLayoutView="70" workbookViewId="0">
      <selection activeCell="A22" sqref="A22"/>
    </sheetView>
  </sheetViews>
  <sheetFormatPr defaultColWidth="9" defaultRowHeight="18.75"/>
  <cols>
    <col min="1" max="1" width="5.5" style="44" customWidth="1"/>
    <col min="2" max="2" width="39.125" style="44" customWidth="1"/>
    <col min="3" max="5" width="20.625" style="44" customWidth="1"/>
    <col min="6" max="16384" width="9" style="44"/>
  </cols>
  <sheetData>
    <row r="1" spans="1:5" ht="19.5" thickBot="1">
      <c r="A1" s="44" t="s">
        <v>32</v>
      </c>
    </row>
    <row r="2" spans="1:5" ht="25.5" customHeight="1" thickBot="1">
      <c r="C2" s="45" t="s">
        <v>33</v>
      </c>
      <c r="D2" s="98">
        <v>4.15E-4</v>
      </c>
    </row>
    <row r="3" spans="1:5" ht="25.5" customHeight="1" thickBot="1">
      <c r="C3" s="45" t="s">
        <v>34</v>
      </c>
      <c r="D3" s="46">
        <f>'[1]様式4-３（A施設群）※自動入力欄'!D3</f>
        <v>29</v>
      </c>
    </row>
    <row r="4" spans="1:5" ht="25.5" customHeight="1">
      <c r="A4" s="107" t="s">
        <v>35</v>
      </c>
      <c r="B4" s="107"/>
      <c r="C4" s="107"/>
      <c r="D4" s="107"/>
      <c r="E4" s="107"/>
    </row>
    <row r="5" spans="1:5" ht="25.5" customHeight="1" thickBot="1">
      <c r="A5" s="107"/>
      <c r="B5" s="107"/>
      <c r="C5" s="107"/>
      <c r="D5" s="107"/>
      <c r="E5" s="107"/>
    </row>
    <row r="6" spans="1:5" ht="71.25" customHeight="1">
      <c r="A6" s="108" t="s">
        <v>36</v>
      </c>
      <c r="B6" s="110" t="s">
        <v>37</v>
      </c>
      <c r="C6" s="47" t="s">
        <v>38</v>
      </c>
      <c r="D6" s="47" t="s">
        <v>39</v>
      </c>
      <c r="E6" s="48" t="s">
        <v>40</v>
      </c>
    </row>
    <row r="7" spans="1:5" ht="21" customHeight="1">
      <c r="A7" s="109"/>
      <c r="B7" s="111"/>
      <c r="C7" s="49"/>
      <c r="D7" s="49" t="str">
        <f>CONCATENATE("【①×",$D$3,"円/kWh】")</f>
        <v>【①×29円/kWh】</v>
      </c>
      <c r="E7" s="50" t="str">
        <f>CONCATENATE(TEXT(D2*1000, "0.000"),"kg-Co2/kWh")</f>
        <v>0.415kg-Co2/kWh</v>
      </c>
    </row>
    <row r="8" spans="1:5" ht="21" customHeight="1">
      <c r="A8" s="102" t="s">
        <v>390</v>
      </c>
      <c r="B8" s="103"/>
      <c r="C8" s="103"/>
      <c r="D8" s="103"/>
      <c r="E8" s="104"/>
    </row>
    <row r="9" spans="1:5" ht="25.5" customHeight="1">
      <c r="A9" s="51">
        <v>1</v>
      </c>
      <c r="B9" s="52" t="s">
        <v>57</v>
      </c>
      <c r="C9" s="53">
        <f>D9/$D$3</f>
        <v>70626.815999999992</v>
      </c>
      <c r="D9" s="53">
        <f>'【様式4-6】旧生田小学校'!$AE$93</f>
        <v>2048177.6639999996</v>
      </c>
      <c r="E9" s="54">
        <f>ROUND($C9*$D$2,2)</f>
        <v>29.31</v>
      </c>
    </row>
    <row r="10" spans="1:5" ht="25.5" customHeight="1">
      <c r="A10" s="51">
        <v>2</v>
      </c>
      <c r="B10" s="52" t="s">
        <v>58</v>
      </c>
      <c r="C10" s="53">
        <f>D10/$D$3</f>
        <v>6936.1920000000009</v>
      </c>
      <c r="D10" s="53">
        <f>'【様式4-6】富島分団消防器具庫'!$AE$21</f>
        <v>201149.56800000003</v>
      </c>
      <c r="E10" s="54">
        <f>ROUND($C10*$D$2,2)</f>
        <v>2.88</v>
      </c>
    </row>
    <row r="11" spans="1:5" ht="25.5" customHeight="1">
      <c r="A11" s="51">
        <v>3</v>
      </c>
      <c r="B11" s="52" t="s">
        <v>59</v>
      </c>
      <c r="C11" s="53">
        <f>D11/$D$3</f>
        <v>9691.4879999999939</v>
      </c>
      <c r="D11" s="53">
        <f>'【様式4-6】歴史民俗資料館'!$AE$55</f>
        <v>281053.15199999983</v>
      </c>
      <c r="E11" s="54">
        <f>ROUND($C11*$D$2,2)</f>
        <v>4.0199999999999996</v>
      </c>
    </row>
    <row r="12" spans="1:5" ht="25.5" customHeight="1">
      <c r="A12" s="51">
        <v>4</v>
      </c>
      <c r="B12" s="52" t="s">
        <v>60</v>
      </c>
      <c r="C12" s="53">
        <f>D12/$D$3</f>
        <v>1837.7280000000001</v>
      </c>
      <c r="D12" s="53">
        <f>'【様式4-6】育波公民館'!$AE$16</f>
        <v>53294.112000000001</v>
      </c>
      <c r="E12" s="54">
        <f t="shared" ref="E12:E20" si="0">ROUND($C12*$D$2,2)</f>
        <v>0.76</v>
      </c>
    </row>
    <row r="13" spans="1:5" ht="25.5" customHeight="1">
      <c r="A13" s="51">
        <v>5</v>
      </c>
      <c r="B13" s="52" t="s">
        <v>61</v>
      </c>
      <c r="C13" s="53">
        <f t="shared" ref="C13:C20" si="1">D13/$D$3</f>
        <v>14136.768000000002</v>
      </c>
      <c r="D13" s="53">
        <f>'【様式4-6】仁井公民館'!$AE$36</f>
        <v>409966.27200000006</v>
      </c>
      <c r="E13" s="54">
        <f t="shared" si="0"/>
        <v>5.87</v>
      </c>
    </row>
    <row r="14" spans="1:5" ht="25.5" customHeight="1">
      <c r="A14" s="51">
        <v>6</v>
      </c>
      <c r="B14" s="52" t="s">
        <v>62</v>
      </c>
      <c r="C14" s="53">
        <f t="shared" si="1"/>
        <v>13768.704000000003</v>
      </c>
      <c r="D14" s="53">
        <f>'【様式4-6】室津ふれあいセンター'!$AE$34</f>
        <v>399292.41600000008</v>
      </c>
      <c r="E14" s="54">
        <f t="shared" si="0"/>
        <v>5.71</v>
      </c>
    </row>
    <row r="15" spans="1:5" ht="25.5" customHeight="1">
      <c r="A15" s="51">
        <v>7</v>
      </c>
      <c r="B15" s="52" t="s">
        <v>63</v>
      </c>
      <c r="C15" s="53">
        <f t="shared" si="1"/>
        <v>14579.999999999996</v>
      </c>
      <c r="D15" s="53">
        <f>'【様式4-6】北淡震災記念公園（セミナー）'!$AE$33</f>
        <v>422819.99999999988</v>
      </c>
      <c r="E15" s="54">
        <f t="shared" si="0"/>
        <v>6.05</v>
      </c>
    </row>
    <row r="16" spans="1:5" ht="25.5" customHeight="1">
      <c r="A16" s="51">
        <v>8</v>
      </c>
      <c r="B16" s="99" t="s">
        <v>423</v>
      </c>
      <c r="C16" s="53">
        <f t="shared" si="1"/>
        <v>10450.944</v>
      </c>
      <c r="D16" s="53">
        <f>'【様式4-6】北淡室津サンビーチ'!$AE$17</f>
        <v>303077.37599999999</v>
      </c>
      <c r="E16" s="54">
        <f t="shared" si="0"/>
        <v>4.34</v>
      </c>
    </row>
    <row r="17" spans="1:5" ht="25.5" customHeight="1">
      <c r="A17" s="51">
        <v>9</v>
      </c>
      <c r="B17" s="52" t="s">
        <v>64</v>
      </c>
      <c r="C17" s="53">
        <f t="shared" si="1"/>
        <v>7972.9919999999993</v>
      </c>
      <c r="D17" s="53">
        <f>'【様式4-6】北淡県民サンビーチ'!$AE$10</f>
        <v>231216.76799999998</v>
      </c>
      <c r="E17" s="54">
        <f t="shared" si="0"/>
        <v>3.31</v>
      </c>
    </row>
    <row r="18" spans="1:5" ht="25.5" customHeight="1">
      <c r="A18" s="51">
        <v>10</v>
      </c>
      <c r="B18" s="52" t="s">
        <v>65</v>
      </c>
      <c r="C18" s="53">
        <f t="shared" si="1"/>
        <v>15536.448000000006</v>
      </c>
      <c r="D18" s="53">
        <f>'【様式4-6】美湯　松帆の郷'!$AE$56</f>
        <v>450556.99200000014</v>
      </c>
      <c r="E18" s="54">
        <f t="shared" si="0"/>
        <v>6.45</v>
      </c>
    </row>
    <row r="19" spans="1:5" ht="25.5" customHeight="1">
      <c r="A19" s="51">
        <v>11</v>
      </c>
      <c r="B19" s="52" t="s">
        <v>66</v>
      </c>
      <c r="C19" s="53">
        <f t="shared" si="1"/>
        <v>113379.26400000001</v>
      </c>
      <c r="D19" s="53">
        <f>'【様式4-6】北淡震災記念公園'!$AE$66</f>
        <v>3287998.6560000004</v>
      </c>
      <c r="E19" s="54">
        <f t="shared" si="0"/>
        <v>47.05</v>
      </c>
    </row>
    <row r="20" spans="1:5" ht="25.5" customHeight="1" thickBot="1">
      <c r="A20" s="51">
        <v>12</v>
      </c>
      <c r="B20" s="55" t="s">
        <v>67</v>
      </c>
      <c r="C20" s="53">
        <f t="shared" si="1"/>
        <v>8766.1439999999984</v>
      </c>
      <c r="D20" s="53">
        <f>'【様式4-6】生田集会所'!$AE$27</f>
        <v>254218.17599999995</v>
      </c>
      <c r="E20" s="56">
        <f t="shared" si="0"/>
        <v>3.64</v>
      </c>
    </row>
    <row r="21" spans="1:5" ht="25.5" customHeight="1" thickTop="1" thickBot="1">
      <c r="A21" s="105" t="s">
        <v>41</v>
      </c>
      <c r="B21" s="106"/>
      <c r="C21" s="57">
        <f>SUM(C9:C20)</f>
        <v>287683.48799999995</v>
      </c>
      <c r="D21" s="57">
        <f>SUM(D9:D20)</f>
        <v>8342821.1520000007</v>
      </c>
      <c r="E21" s="58">
        <f>SUM(E9:E20)</f>
        <v>119.38999999999999</v>
      </c>
    </row>
    <row r="22" spans="1:5">
      <c r="A22" s="100" t="s">
        <v>424</v>
      </c>
      <c r="B22" s="100"/>
    </row>
  </sheetData>
  <mergeCells count="5">
    <mergeCell ref="A8:E8"/>
    <mergeCell ref="A21:B21"/>
    <mergeCell ref="A4:E5"/>
    <mergeCell ref="A6:A7"/>
    <mergeCell ref="B6:B7"/>
  </mergeCells>
  <phoneticPr fontId="4"/>
  <pageMargins left="0.7" right="0.7" top="0.75" bottom="0.75" header="0.3" footer="0.3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AC186-16B4-4D91-9EA2-B81142A17C50}">
  <sheetPr>
    <tabColor rgb="FFFFFF00"/>
  </sheetPr>
  <dimension ref="A1:AF26"/>
  <sheetViews>
    <sheetView showGridLines="0" view="pageBreakPreview" zoomScale="70" zoomScaleNormal="100" zoomScaleSheetLayoutView="70" workbookViewId="0">
      <pane xSplit="3" ySplit="3" topLeftCell="D4" activePane="bottomRight" state="frozen"/>
      <selection activeCell="F16" sqref="F16"/>
      <selection pane="topRight" activeCell="F16" sqref="F16"/>
      <selection pane="bottomLeft" activeCell="F16" sqref="F16"/>
      <selection pane="bottomRight" activeCell="F23" sqref="F23"/>
    </sheetView>
  </sheetViews>
  <sheetFormatPr defaultRowHeight="18.75"/>
  <cols>
    <col min="1" max="1" width="4" style="3" customWidth="1"/>
    <col min="2" max="2" width="5.75" style="3" customWidth="1"/>
    <col min="3" max="4" width="15.125" style="3" customWidth="1"/>
    <col min="5" max="5" width="13.75" style="3" customWidth="1"/>
    <col min="6" max="6" width="34.5" style="3" customWidth="1"/>
    <col min="7" max="7" width="8.125" style="3" customWidth="1"/>
    <col min="8" max="8" width="6.25" style="3" customWidth="1"/>
    <col min="9" max="9" width="13.5" style="3" customWidth="1"/>
    <col min="10" max="10" width="7" style="3" customWidth="1"/>
    <col min="11" max="11" width="3" customWidth="1"/>
    <col min="12" max="12" width="15.375" customWidth="1"/>
    <col min="13" max="13" width="31" style="4" customWidth="1"/>
    <col min="14" max="15" width="13.125" style="4" customWidth="1"/>
    <col min="16" max="16" width="14.75" style="4" customWidth="1"/>
    <col min="17" max="17" width="39.5" style="4" customWidth="1"/>
    <col min="18" max="18" width="24.5" style="5" customWidth="1"/>
    <col min="19" max="19" width="5" style="5" customWidth="1"/>
    <col min="20" max="23" width="11.125" style="34" customWidth="1"/>
    <col min="24" max="24" width="11.25" style="34" bestFit="1" customWidth="1"/>
    <col min="25" max="25" width="7.875" customWidth="1"/>
    <col min="26" max="28" width="7.125" style="3" customWidth="1"/>
    <col min="29" max="29" width="14.375" bestFit="1" customWidth="1"/>
    <col min="30" max="30" width="13.375" style="9" bestFit="1" customWidth="1"/>
    <col min="31" max="31" width="20.125" bestFit="1" customWidth="1"/>
    <col min="32" max="32" width="24.125" style="9" customWidth="1"/>
    <col min="34" max="44" width="15.875" customWidth="1"/>
    <col min="45" max="45" width="12.625" bestFit="1" customWidth="1"/>
  </cols>
  <sheetData>
    <row r="1" spans="1:32" ht="24.95" customHeight="1">
      <c r="A1" s="1" t="s">
        <v>409</v>
      </c>
      <c r="B1" s="2"/>
      <c r="C1" s="2"/>
      <c r="D1" s="2"/>
      <c r="E1" s="2"/>
      <c r="F1" s="2"/>
      <c r="G1" s="2"/>
      <c r="H1" s="2"/>
      <c r="T1" s="36"/>
      <c r="U1" s="36"/>
      <c r="V1" s="36"/>
      <c r="W1" s="36"/>
      <c r="X1" s="6"/>
      <c r="Z1" s="7" t="s">
        <v>0</v>
      </c>
      <c r="AA1" s="7"/>
      <c r="AB1" s="42">
        <v>29</v>
      </c>
      <c r="AC1" t="s">
        <v>1</v>
      </c>
      <c r="AD1" s="8"/>
    </row>
    <row r="2" spans="1:32" ht="27" customHeight="1">
      <c r="A2" s="2"/>
      <c r="B2" s="2"/>
      <c r="C2" s="2"/>
      <c r="D2" s="2"/>
      <c r="E2" s="121" t="s">
        <v>18</v>
      </c>
      <c r="F2" s="122"/>
      <c r="G2" s="122"/>
      <c r="H2" s="122"/>
      <c r="I2" s="122"/>
      <c r="J2" s="123"/>
      <c r="L2" s="124" t="s">
        <v>19</v>
      </c>
      <c r="M2" s="125"/>
      <c r="N2" s="125"/>
      <c r="O2" s="125"/>
      <c r="P2" s="125"/>
      <c r="Q2" s="125"/>
      <c r="R2" s="126"/>
      <c r="T2" s="10"/>
      <c r="U2" s="10"/>
      <c r="V2" s="10"/>
      <c r="W2" s="10"/>
      <c r="X2"/>
      <c r="Y2" s="127" t="s">
        <v>2</v>
      </c>
      <c r="Z2" s="128"/>
      <c r="AA2" s="129"/>
      <c r="AC2" s="130" t="s">
        <v>3</v>
      </c>
      <c r="AD2" s="131"/>
      <c r="AE2" s="132" t="s">
        <v>4</v>
      </c>
      <c r="AF2"/>
    </row>
    <row r="3" spans="1:32" ht="41.25" thickBot="1">
      <c r="A3" s="11" t="s">
        <v>5</v>
      </c>
      <c r="B3" s="11" t="s">
        <v>6</v>
      </c>
      <c r="C3" s="11" t="s">
        <v>7</v>
      </c>
      <c r="D3" s="11" t="s">
        <v>28</v>
      </c>
      <c r="E3" s="12" t="s">
        <v>8</v>
      </c>
      <c r="F3" s="12" t="s">
        <v>9</v>
      </c>
      <c r="G3" s="12" t="s">
        <v>10</v>
      </c>
      <c r="H3" s="13" t="s">
        <v>11</v>
      </c>
      <c r="I3" s="13" t="s">
        <v>12</v>
      </c>
      <c r="J3" s="13" t="s">
        <v>13</v>
      </c>
      <c r="K3" s="14"/>
      <c r="L3" s="15" t="s">
        <v>29</v>
      </c>
      <c r="M3" s="15" t="s">
        <v>14</v>
      </c>
      <c r="N3" s="15" t="s">
        <v>15</v>
      </c>
      <c r="O3" s="43" t="s">
        <v>399</v>
      </c>
      <c r="P3" s="43" t="s">
        <v>400</v>
      </c>
      <c r="Q3" s="43" t="s">
        <v>398</v>
      </c>
      <c r="R3" s="93" t="s">
        <v>394</v>
      </c>
      <c r="S3" s="16"/>
      <c r="T3" s="39" t="s">
        <v>26</v>
      </c>
      <c r="U3" s="17" t="s">
        <v>16</v>
      </c>
      <c r="V3" s="17" t="s">
        <v>27</v>
      </c>
      <c r="W3" s="17" t="s">
        <v>17</v>
      </c>
      <c r="X3"/>
      <c r="Y3" s="89" t="s">
        <v>151</v>
      </c>
      <c r="Z3" s="89" t="s">
        <v>152</v>
      </c>
      <c r="AA3" s="89" t="s">
        <v>153</v>
      </c>
      <c r="AB3"/>
      <c r="AC3" s="18" t="s">
        <v>18</v>
      </c>
      <c r="AD3" s="18" t="s">
        <v>19</v>
      </c>
      <c r="AE3" s="133"/>
      <c r="AF3"/>
    </row>
    <row r="4" spans="1:32" ht="24.95" customHeight="1" thickTop="1">
      <c r="A4" s="19">
        <v>1</v>
      </c>
      <c r="B4" s="21" t="s">
        <v>68</v>
      </c>
      <c r="C4" s="21" t="s">
        <v>76</v>
      </c>
      <c r="D4" s="21" t="s">
        <v>299</v>
      </c>
      <c r="E4" s="21" t="s">
        <v>118</v>
      </c>
      <c r="F4" s="21" t="s">
        <v>119</v>
      </c>
      <c r="G4" s="21">
        <v>42</v>
      </c>
      <c r="H4" s="20">
        <v>4</v>
      </c>
      <c r="I4" s="22">
        <v>2</v>
      </c>
      <c r="J4" s="27">
        <v>8</v>
      </c>
      <c r="K4" s="23"/>
      <c r="L4" s="28"/>
      <c r="M4" s="28"/>
      <c r="N4" s="29" t="s">
        <v>148</v>
      </c>
      <c r="O4" s="29">
        <v>5000</v>
      </c>
      <c r="P4" s="29"/>
      <c r="Q4" s="28"/>
      <c r="R4" s="30"/>
      <c r="S4" s="24"/>
      <c r="T4" s="40"/>
      <c r="U4" s="40"/>
      <c r="V4" s="25">
        <f t="shared" ref="V4:V16" si="0">T4*R4</f>
        <v>0</v>
      </c>
      <c r="W4" s="25">
        <f t="shared" ref="W4:W16" si="1">U4*R4</f>
        <v>0</v>
      </c>
      <c r="X4" s="26"/>
      <c r="Y4" s="27">
        <v>9</v>
      </c>
      <c r="Z4" s="27">
        <v>24</v>
      </c>
      <c r="AA4" s="27">
        <v>12</v>
      </c>
      <c r="AB4" s="26"/>
      <c r="AC4" s="31">
        <f>G4*J4*Y4*Z4*AA4/1000*$AB$1</f>
        <v>25256.448</v>
      </c>
      <c r="AD4" s="31">
        <f>Q4*R4*Y4*Z4*AA4/1000*$AB$1</f>
        <v>0</v>
      </c>
      <c r="AE4" s="31">
        <f t="shared" ref="AE4:AE16" si="2">AC4-AD4</f>
        <v>25256.448</v>
      </c>
      <c r="AF4"/>
    </row>
    <row r="5" spans="1:32" ht="24.95" customHeight="1">
      <c r="A5" s="19">
        <v>2</v>
      </c>
      <c r="B5" s="21" t="s">
        <v>68</v>
      </c>
      <c r="C5" s="21" t="s">
        <v>76</v>
      </c>
      <c r="D5" s="21" t="s">
        <v>299</v>
      </c>
      <c r="E5" s="21" t="s">
        <v>132</v>
      </c>
      <c r="F5" s="21" t="s">
        <v>170</v>
      </c>
      <c r="G5" s="21">
        <v>42</v>
      </c>
      <c r="H5" s="20">
        <v>2</v>
      </c>
      <c r="I5" s="22">
        <v>1</v>
      </c>
      <c r="J5" s="27">
        <v>2</v>
      </c>
      <c r="K5" s="23"/>
      <c r="L5" s="28"/>
      <c r="M5" s="28"/>
      <c r="N5" s="29" t="s">
        <v>148</v>
      </c>
      <c r="O5" s="29">
        <v>2500</v>
      </c>
      <c r="P5" s="29"/>
      <c r="Q5" s="28"/>
      <c r="R5" s="30"/>
      <c r="S5" s="24"/>
      <c r="T5" s="40"/>
      <c r="U5" s="40"/>
      <c r="V5" s="25">
        <f t="shared" si="0"/>
        <v>0</v>
      </c>
      <c r="W5" s="25">
        <f t="shared" si="1"/>
        <v>0</v>
      </c>
      <c r="X5" s="26"/>
      <c r="Y5" s="27">
        <v>9</v>
      </c>
      <c r="Z5" s="27">
        <v>24</v>
      </c>
      <c r="AA5" s="27">
        <v>12</v>
      </c>
      <c r="AB5" s="26"/>
      <c r="AC5" s="31">
        <f t="shared" ref="AC5:AC16" si="3">G5*J5*Y5*Z5*AA5/1000*$AB$1</f>
        <v>6314.1120000000001</v>
      </c>
      <c r="AD5" s="31">
        <f t="shared" ref="AD5:AD16" si="4">Q5*R5*Y5*Z5*AA5/1000*$AB$1</f>
        <v>0</v>
      </c>
      <c r="AE5" s="31">
        <f t="shared" si="2"/>
        <v>6314.1120000000001</v>
      </c>
      <c r="AF5"/>
    </row>
    <row r="6" spans="1:32" ht="24.95" customHeight="1">
      <c r="A6" s="19">
        <v>3</v>
      </c>
      <c r="B6" s="21" t="s">
        <v>68</v>
      </c>
      <c r="C6" s="21" t="s">
        <v>300</v>
      </c>
      <c r="D6" s="21" t="s">
        <v>70</v>
      </c>
      <c r="E6" s="21" t="s">
        <v>118</v>
      </c>
      <c r="F6" s="21" t="s">
        <v>119</v>
      </c>
      <c r="G6" s="21">
        <v>42</v>
      </c>
      <c r="H6" s="20">
        <v>1</v>
      </c>
      <c r="I6" s="22">
        <v>2</v>
      </c>
      <c r="J6" s="27">
        <v>2</v>
      </c>
      <c r="K6" s="23"/>
      <c r="L6" s="28"/>
      <c r="M6" s="28"/>
      <c r="N6" s="29" t="s">
        <v>148</v>
      </c>
      <c r="O6" s="29">
        <v>5000</v>
      </c>
      <c r="P6" s="29"/>
      <c r="Q6" s="28"/>
      <c r="R6" s="30"/>
      <c r="S6" s="24"/>
      <c r="T6" s="40"/>
      <c r="U6" s="40"/>
      <c r="V6" s="25">
        <f t="shared" si="0"/>
        <v>0</v>
      </c>
      <c r="W6" s="25">
        <f t="shared" si="1"/>
        <v>0</v>
      </c>
      <c r="X6" s="26"/>
      <c r="Y6" s="27">
        <v>9</v>
      </c>
      <c r="Z6" s="27">
        <v>24</v>
      </c>
      <c r="AA6" s="27">
        <v>12</v>
      </c>
      <c r="AB6" s="26"/>
      <c r="AC6" s="31">
        <f t="shared" si="3"/>
        <v>6314.1120000000001</v>
      </c>
      <c r="AD6" s="31">
        <f t="shared" si="4"/>
        <v>0</v>
      </c>
      <c r="AE6" s="31">
        <f t="shared" si="2"/>
        <v>6314.1120000000001</v>
      </c>
      <c r="AF6"/>
    </row>
    <row r="7" spans="1:32" ht="24.95" customHeight="1">
      <c r="A7" s="19">
        <v>4</v>
      </c>
      <c r="B7" s="21" t="s">
        <v>68</v>
      </c>
      <c r="C7" s="21" t="s">
        <v>75</v>
      </c>
      <c r="D7" s="21" t="s">
        <v>70</v>
      </c>
      <c r="E7" s="21" t="s">
        <v>118</v>
      </c>
      <c r="F7" s="21" t="s">
        <v>119</v>
      </c>
      <c r="G7" s="21">
        <v>42</v>
      </c>
      <c r="H7" s="20">
        <v>5</v>
      </c>
      <c r="I7" s="22">
        <v>2</v>
      </c>
      <c r="J7" s="27">
        <v>10</v>
      </c>
      <c r="K7" s="23"/>
      <c r="L7" s="28"/>
      <c r="M7" s="28"/>
      <c r="N7" s="29" t="s">
        <v>148</v>
      </c>
      <c r="O7" s="29">
        <v>5000</v>
      </c>
      <c r="P7" s="29"/>
      <c r="Q7" s="28"/>
      <c r="R7" s="30"/>
      <c r="S7" s="24"/>
      <c r="T7" s="40"/>
      <c r="U7" s="40"/>
      <c r="V7" s="25">
        <f t="shared" si="0"/>
        <v>0</v>
      </c>
      <c r="W7" s="25">
        <f t="shared" si="1"/>
        <v>0</v>
      </c>
      <c r="X7" s="26"/>
      <c r="Y7" s="27">
        <v>9</v>
      </c>
      <c r="Z7" s="27">
        <v>24</v>
      </c>
      <c r="AA7" s="27">
        <v>12</v>
      </c>
      <c r="AB7" s="26"/>
      <c r="AC7" s="31">
        <f t="shared" si="3"/>
        <v>31570.560000000001</v>
      </c>
      <c r="AD7" s="31">
        <f t="shared" si="4"/>
        <v>0</v>
      </c>
      <c r="AE7" s="31">
        <f t="shared" si="2"/>
        <v>31570.560000000001</v>
      </c>
      <c r="AF7"/>
    </row>
    <row r="8" spans="1:32" ht="24.95" customHeight="1">
      <c r="A8" s="19">
        <v>5</v>
      </c>
      <c r="B8" s="21" t="s">
        <v>68</v>
      </c>
      <c r="C8" s="21" t="s">
        <v>75</v>
      </c>
      <c r="D8" s="21" t="s">
        <v>70</v>
      </c>
      <c r="E8" s="21" t="s">
        <v>132</v>
      </c>
      <c r="F8" s="21" t="s">
        <v>170</v>
      </c>
      <c r="G8" s="21">
        <v>42</v>
      </c>
      <c r="H8" s="20">
        <v>2</v>
      </c>
      <c r="I8" s="22">
        <v>1</v>
      </c>
      <c r="J8" s="27">
        <v>2</v>
      </c>
      <c r="K8" s="23"/>
      <c r="L8" s="28"/>
      <c r="M8" s="28"/>
      <c r="N8" s="29" t="s">
        <v>148</v>
      </c>
      <c r="O8" s="29">
        <v>2500</v>
      </c>
      <c r="P8" s="29"/>
      <c r="Q8" s="28"/>
      <c r="R8" s="30"/>
      <c r="S8" s="24"/>
      <c r="T8" s="40"/>
      <c r="U8" s="40"/>
      <c r="V8" s="25">
        <f t="shared" si="0"/>
        <v>0</v>
      </c>
      <c r="W8" s="25">
        <f t="shared" si="1"/>
        <v>0</v>
      </c>
      <c r="X8" s="26"/>
      <c r="Y8" s="27">
        <v>9</v>
      </c>
      <c r="Z8" s="27">
        <v>24</v>
      </c>
      <c r="AA8" s="27">
        <v>12</v>
      </c>
      <c r="AB8" s="26"/>
      <c r="AC8" s="31">
        <f t="shared" si="3"/>
        <v>6314.1120000000001</v>
      </c>
      <c r="AD8" s="31">
        <f t="shared" si="4"/>
        <v>0</v>
      </c>
      <c r="AE8" s="31">
        <f t="shared" si="2"/>
        <v>6314.1120000000001</v>
      </c>
      <c r="AF8"/>
    </row>
    <row r="9" spans="1:32" ht="24.95" customHeight="1">
      <c r="A9" s="19">
        <v>6</v>
      </c>
      <c r="B9" s="21" t="s">
        <v>68</v>
      </c>
      <c r="C9" s="21" t="s">
        <v>74</v>
      </c>
      <c r="D9" s="21" t="s">
        <v>70</v>
      </c>
      <c r="E9" s="21" t="s">
        <v>132</v>
      </c>
      <c r="F9" s="21" t="s">
        <v>170</v>
      </c>
      <c r="G9" s="21">
        <v>42</v>
      </c>
      <c r="H9" s="20">
        <v>4</v>
      </c>
      <c r="I9" s="22">
        <v>1</v>
      </c>
      <c r="J9" s="27">
        <v>4</v>
      </c>
      <c r="K9" s="23"/>
      <c r="L9" s="28"/>
      <c r="M9" s="28"/>
      <c r="N9" s="29" t="s">
        <v>148</v>
      </c>
      <c r="O9" s="29">
        <v>2500</v>
      </c>
      <c r="P9" s="29"/>
      <c r="Q9" s="28"/>
      <c r="R9" s="30"/>
      <c r="S9" s="24"/>
      <c r="T9" s="40"/>
      <c r="U9" s="40"/>
      <c r="V9" s="25">
        <f t="shared" si="0"/>
        <v>0</v>
      </c>
      <c r="W9" s="25">
        <f t="shared" si="1"/>
        <v>0</v>
      </c>
      <c r="X9" s="26"/>
      <c r="Y9" s="27">
        <v>9</v>
      </c>
      <c r="Z9" s="27">
        <v>24</v>
      </c>
      <c r="AA9" s="27">
        <v>12</v>
      </c>
      <c r="AB9" s="26"/>
      <c r="AC9" s="31">
        <f t="shared" si="3"/>
        <v>12628.224</v>
      </c>
      <c r="AD9" s="31">
        <f t="shared" si="4"/>
        <v>0</v>
      </c>
      <c r="AE9" s="31">
        <f t="shared" si="2"/>
        <v>12628.224</v>
      </c>
      <c r="AF9"/>
    </row>
    <row r="10" spans="1:32" ht="24.95" customHeight="1">
      <c r="A10" s="19">
        <v>7</v>
      </c>
      <c r="B10" s="21" t="s">
        <v>68</v>
      </c>
      <c r="C10" s="21" t="s">
        <v>77</v>
      </c>
      <c r="D10" s="21" t="s">
        <v>70</v>
      </c>
      <c r="E10" s="21" t="s">
        <v>132</v>
      </c>
      <c r="F10" s="21" t="s">
        <v>170</v>
      </c>
      <c r="G10" s="21">
        <v>42</v>
      </c>
      <c r="H10" s="20">
        <v>4</v>
      </c>
      <c r="I10" s="22">
        <v>1</v>
      </c>
      <c r="J10" s="27">
        <v>4</v>
      </c>
      <c r="K10" s="23"/>
      <c r="L10" s="28"/>
      <c r="M10" s="28"/>
      <c r="N10" s="29" t="s">
        <v>148</v>
      </c>
      <c r="O10" s="29">
        <v>2500</v>
      </c>
      <c r="P10" s="29"/>
      <c r="Q10" s="28"/>
      <c r="R10" s="30"/>
      <c r="S10" s="24"/>
      <c r="T10" s="40"/>
      <c r="U10" s="40"/>
      <c r="V10" s="25">
        <f t="shared" si="0"/>
        <v>0</v>
      </c>
      <c r="W10" s="25">
        <f t="shared" si="1"/>
        <v>0</v>
      </c>
      <c r="X10" s="26"/>
      <c r="Y10" s="27">
        <v>9</v>
      </c>
      <c r="Z10" s="27">
        <v>24</v>
      </c>
      <c r="AA10" s="27">
        <v>12</v>
      </c>
      <c r="AB10" s="26"/>
      <c r="AC10" s="31">
        <f t="shared" si="3"/>
        <v>12628.224</v>
      </c>
      <c r="AD10" s="31">
        <f t="shared" si="4"/>
        <v>0</v>
      </c>
      <c r="AE10" s="31">
        <f t="shared" si="2"/>
        <v>12628.224</v>
      </c>
      <c r="AF10"/>
    </row>
    <row r="11" spans="1:32" ht="24.95" customHeight="1">
      <c r="A11" s="19">
        <v>8</v>
      </c>
      <c r="B11" s="21" t="s">
        <v>68</v>
      </c>
      <c r="C11" s="21" t="s">
        <v>301</v>
      </c>
      <c r="D11" s="21" t="s">
        <v>299</v>
      </c>
      <c r="E11" s="21" t="s">
        <v>118</v>
      </c>
      <c r="F11" s="21" t="s">
        <v>119</v>
      </c>
      <c r="G11" s="21">
        <v>42</v>
      </c>
      <c r="H11" s="20">
        <v>1</v>
      </c>
      <c r="I11" s="22">
        <v>2</v>
      </c>
      <c r="J11" s="27">
        <v>2</v>
      </c>
      <c r="K11" s="23"/>
      <c r="L11" s="28"/>
      <c r="M11" s="28"/>
      <c r="N11" s="29" t="s">
        <v>148</v>
      </c>
      <c r="O11" s="29">
        <v>5000</v>
      </c>
      <c r="P11" s="29"/>
      <c r="Q11" s="28"/>
      <c r="R11" s="30"/>
      <c r="S11" s="24"/>
      <c r="T11" s="40"/>
      <c r="U11" s="40"/>
      <c r="V11" s="25">
        <f t="shared" si="0"/>
        <v>0</v>
      </c>
      <c r="W11" s="25">
        <f t="shared" si="1"/>
        <v>0</v>
      </c>
      <c r="X11" s="26"/>
      <c r="Y11" s="27">
        <v>9</v>
      </c>
      <c r="Z11" s="27">
        <v>24</v>
      </c>
      <c r="AA11" s="27">
        <v>12</v>
      </c>
      <c r="AB11" s="26"/>
      <c r="AC11" s="31">
        <f t="shared" si="3"/>
        <v>6314.1120000000001</v>
      </c>
      <c r="AD11" s="31">
        <f t="shared" si="4"/>
        <v>0</v>
      </c>
      <c r="AE11" s="31">
        <f t="shared" si="2"/>
        <v>6314.1120000000001</v>
      </c>
      <c r="AF11"/>
    </row>
    <row r="12" spans="1:32" ht="24.95" customHeight="1">
      <c r="A12" s="19">
        <v>9</v>
      </c>
      <c r="B12" s="21" t="s">
        <v>68</v>
      </c>
      <c r="C12" s="21" t="s">
        <v>302</v>
      </c>
      <c r="D12" s="21" t="s">
        <v>70</v>
      </c>
      <c r="E12" s="21" t="s">
        <v>118</v>
      </c>
      <c r="F12" s="21" t="s">
        <v>119</v>
      </c>
      <c r="G12" s="21">
        <v>42</v>
      </c>
      <c r="H12" s="20">
        <v>1</v>
      </c>
      <c r="I12" s="22">
        <v>2</v>
      </c>
      <c r="J12" s="27">
        <v>2</v>
      </c>
      <c r="K12" s="23"/>
      <c r="L12" s="28"/>
      <c r="M12" s="28"/>
      <c r="N12" s="29" t="s">
        <v>148</v>
      </c>
      <c r="O12" s="29">
        <v>5000</v>
      </c>
      <c r="P12" s="29"/>
      <c r="Q12" s="28"/>
      <c r="R12" s="30"/>
      <c r="S12" s="24"/>
      <c r="T12" s="40"/>
      <c r="U12" s="40"/>
      <c r="V12" s="25">
        <f t="shared" si="0"/>
        <v>0</v>
      </c>
      <c r="W12" s="25">
        <f t="shared" si="1"/>
        <v>0</v>
      </c>
      <c r="X12" s="26"/>
      <c r="Y12" s="27">
        <v>9</v>
      </c>
      <c r="Z12" s="27">
        <v>24</v>
      </c>
      <c r="AA12" s="27">
        <v>12</v>
      </c>
      <c r="AB12" s="26"/>
      <c r="AC12" s="31">
        <f t="shared" si="3"/>
        <v>6314.1120000000001</v>
      </c>
      <c r="AD12" s="31">
        <f t="shared" si="4"/>
        <v>0</v>
      </c>
      <c r="AE12" s="31">
        <f t="shared" si="2"/>
        <v>6314.1120000000001</v>
      </c>
      <c r="AF12"/>
    </row>
    <row r="13" spans="1:32" ht="24.95" customHeight="1">
      <c r="A13" s="19">
        <v>10</v>
      </c>
      <c r="B13" s="21" t="s">
        <v>68</v>
      </c>
      <c r="C13" s="21" t="s">
        <v>237</v>
      </c>
      <c r="D13" s="21" t="s">
        <v>70</v>
      </c>
      <c r="E13" s="21" t="s">
        <v>305</v>
      </c>
      <c r="F13" s="21" t="s">
        <v>306</v>
      </c>
      <c r="G13" s="21">
        <v>210</v>
      </c>
      <c r="H13" s="20">
        <v>9</v>
      </c>
      <c r="I13" s="22">
        <v>1</v>
      </c>
      <c r="J13" s="27">
        <v>9</v>
      </c>
      <c r="K13" s="23"/>
      <c r="L13" s="28"/>
      <c r="M13" s="28"/>
      <c r="N13" s="29" t="s">
        <v>148</v>
      </c>
      <c r="O13" s="29">
        <v>10000</v>
      </c>
      <c r="P13" s="29"/>
      <c r="Q13" s="28"/>
      <c r="R13" s="30"/>
      <c r="S13" s="24"/>
      <c r="T13" s="40"/>
      <c r="U13" s="40"/>
      <c r="V13" s="25">
        <f t="shared" si="0"/>
        <v>0</v>
      </c>
      <c r="W13" s="25">
        <f t="shared" si="1"/>
        <v>0</v>
      </c>
      <c r="X13" s="26"/>
      <c r="Y13" s="27">
        <v>9</v>
      </c>
      <c r="Z13" s="27">
        <v>24</v>
      </c>
      <c r="AA13" s="27">
        <v>12</v>
      </c>
      <c r="AB13" s="26"/>
      <c r="AC13" s="31">
        <f t="shared" si="3"/>
        <v>142067.51999999999</v>
      </c>
      <c r="AD13" s="31">
        <f t="shared" si="4"/>
        <v>0</v>
      </c>
      <c r="AE13" s="31">
        <f t="shared" si="2"/>
        <v>142067.51999999999</v>
      </c>
      <c r="AF13"/>
    </row>
    <row r="14" spans="1:32" ht="24.95" customHeight="1">
      <c r="A14" s="19">
        <v>11</v>
      </c>
      <c r="B14" s="21" t="s">
        <v>68</v>
      </c>
      <c r="C14" s="21" t="s">
        <v>237</v>
      </c>
      <c r="D14" s="21" t="s">
        <v>70</v>
      </c>
      <c r="E14" s="21" t="s">
        <v>305</v>
      </c>
      <c r="F14" s="21" t="s">
        <v>306</v>
      </c>
      <c r="G14" s="21">
        <v>210</v>
      </c>
      <c r="H14" s="20">
        <v>1</v>
      </c>
      <c r="I14" s="22">
        <v>1</v>
      </c>
      <c r="J14" s="27">
        <v>1</v>
      </c>
      <c r="K14" s="23"/>
      <c r="L14" s="28"/>
      <c r="M14" s="28"/>
      <c r="N14" s="29" t="s">
        <v>148</v>
      </c>
      <c r="O14" s="29">
        <v>10000</v>
      </c>
      <c r="P14" s="29"/>
      <c r="Q14" s="28"/>
      <c r="R14" s="30"/>
      <c r="S14" s="24"/>
      <c r="T14" s="40"/>
      <c r="U14" s="40"/>
      <c r="V14" s="25">
        <f t="shared" si="0"/>
        <v>0</v>
      </c>
      <c r="W14" s="25">
        <f t="shared" si="1"/>
        <v>0</v>
      </c>
      <c r="X14" s="26"/>
      <c r="Y14" s="27">
        <v>9</v>
      </c>
      <c r="Z14" s="27">
        <v>24</v>
      </c>
      <c r="AA14" s="27">
        <v>12</v>
      </c>
      <c r="AB14" s="26"/>
      <c r="AC14" s="31">
        <f t="shared" si="3"/>
        <v>15785.28</v>
      </c>
      <c r="AD14" s="31">
        <f t="shared" si="4"/>
        <v>0</v>
      </c>
      <c r="AE14" s="31">
        <f t="shared" si="2"/>
        <v>15785.28</v>
      </c>
      <c r="AF14"/>
    </row>
    <row r="15" spans="1:32" ht="24.95" customHeight="1">
      <c r="A15" s="19">
        <v>12</v>
      </c>
      <c r="B15" s="21" t="s">
        <v>68</v>
      </c>
      <c r="C15" s="21" t="s">
        <v>303</v>
      </c>
      <c r="D15" s="21" t="s">
        <v>70</v>
      </c>
      <c r="E15" s="21" t="s">
        <v>118</v>
      </c>
      <c r="F15" s="21" t="s">
        <v>119</v>
      </c>
      <c r="G15" s="21">
        <v>42</v>
      </c>
      <c r="H15" s="20">
        <v>1</v>
      </c>
      <c r="I15" s="22">
        <v>2</v>
      </c>
      <c r="J15" s="27">
        <v>2</v>
      </c>
      <c r="K15" s="23"/>
      <c r="L15" s="28"/>
      <c r="M15" s="28"/>
      <c r="N15" s="29" t="s">
        <v>148</v>
      </c>
      <c r="O15" s="29">
        <v>5000</v>
      </c>
      <c r="P15" s="29"/>
      <c r="Q15" s="28"/>
      <c r="R15" s="30"/>
      <c r="S15" s="24"/>
      <c r="T15" s="40"/>
      <c r="U15" s="40"/>
      <c r="V15" s="25">
        <f t="shared" si="0"/>
        <v>0</v>
      </c>
      <c r="W15" s="25">
        <f t="shared" si="1"/>
        <v>0</v>
      </c>
      <c r="X15" s="26"/>
      <c r="Y15" s="27">
        <v>9</v>
      </c>
      <c r="Z15" s="27">
        <v>24</v>
      </c>
      <c r="AA15" s="27">
        <v>12</v>
      </c>
      <c r="AB15" s="26"/>
      <c r="AC15" s="31">
        <f t="shared" si="3"/>
        <v>6314.1120000000001</v>
      </c>
      <c r="AD15" s="31">
        <f t="shared" si="4"/>
        <v>0</v>
      </c>
      <c r="AE15" s="31">
        <f t="shared" si="2"/>
        <v>6314.1120000000001</v>
      </c>
      <c r="AF15"/>
    </row>
    <row r="16" spans="1:32" ht="24.95" customHeight="1">
      <c r="A16" s="19">
        <v>13</v>
      </c>
      <c r="B16" s="21" t="s">
        <v>68</v>
      </c>
      <c r="C16" s="21" t="s">
        <v>304</v>
      </c>
      <c r="D16" s="21" t="s">
        <v>70</v>
      </c>
      <c r="E16" s="21" t="s">
        <v>118</v>
      </c>
      <c r="F16" s="21" t="s">
        <v>119</v>
      </c>
      <c r="G16" s="21">
        <v>42</v>
      </c>
      <c r="H16" s="20">
        <v>4</v>
      </c>
      <c r="I16" s="22">
        <v>2</v>
      </c>
      <c r="J16" s="27">
        <v>8</v>
      </c>
      <c r="K16" s="23"/>
      <c r="L16" s="28"/>
      <c r="M16" s="28"/>
      <c r="N16" s="29" t="s">
        <v>148</v>
      </c>
      <c r="O16" s="29">
        <v>5000</v>
      </c>
      <c r="P16" s="29"/>
      <c r="Q16" s="28"/>
      <c r="R16" s="30"/>
      <c r="S16" s="24"/>
      <c r="T16" s="40"/>
      <c r="U16" s="40"/>
      <c r="V16" s="25">
        <f t="shared" si="0"/>
        <v>0</v>
      </c>
      <c r="W16" s="25">
        <f t="shared" si="1"/>
        <v>0</v>
      </c>
      <c r="X16" s="26"/>
      <c r="Y16" s="27">
        <v>9</v>
      </c>
      <c r="Z16" s="27">
        <v>24</v>
      </c>
      <c r="AA16" s="27">
        <v>12</v>
      </c>
      <c r="AB16" s="26"/>
      <c r="AC16" s="31">
        <f t="shared" si="3"/>
        <v>25256.448</v>
      </c>
      <c r="AD16" s="31">
        <f t="shared" si="4"/>
        <v>0</v>
      </c>
      <c r="AE16" s="31">
        <f t="shared" si="2"/>
        <v>25256.448</v>
      </c>
      <c r="AF16"/>
    </row>
    <row r="17" spans="1:32" ht="36.75" customHeight="1">
      <c r="A17" s="2"/>
      <c r="B17" s="88"/>
      <c r="C17" s="88"/>
      <c r="D17" s="88"/>
      <c r="E17" s="88"/>
      <c r="L17" s="41"/>
      <c r="S17" s="32"/>
      <c r="T17" s="32"/>
      <c r="U17" s="32"/>
      <c r="V17" s="35"/>
      <c r="W17" s="35"/>
      <c r="X17" s="26"/>
      <c r="AB17" s="26"/>
      <c r="AC17" s="33">
        <f>SUM(AC4:AC16)</f>
        <v>303077.37599999999</v>
      </c>
      <c r="AD17" s="33">
        <f>SUM(AD4:AD16)</f>
        <v>0</v>
      </c>
      <c r="AE17" s="33">
        <f>SUM(AE4:AE16)</f>
        <v>303077.37599999999</v>
      </c>
      <c r="AF17"/>
    </row>
    <row r="19" spans="1:32">
      <c r="U19" s="118" t="s">
        <v>20</v>
      </c>
      <c r="V19" s="119"/>
      <c r="W19" s="120"/>
      <c r="X19" s="37">
        <f>SUM(V4:V16)</f>
        <v>0</v>
      </c>
    </row>
    <row r="20" spans="1:32">
      <c r="U20" s="118" t="s">
        <v>21</v>
      </c>
      <c r="V20" s="119"/>
      <c r="W20" s="120"/>
      <c r="X20" s="37">
        <f>SUM(W4:W16)</f>
        <v>0</v>
      </c>
    </row>
    <row r="21" spans="1:32">
      <c r="U21" s="118" t="s">
        <v>30</v>
      </c>
      <c r="V21" s="119"/>
      <c r="W21" s="120"/>
      <c r="X21" s="38"/>
    </row>
    <row r="22" spans="1:32">
      <c r="U22" s="118" t="s">
        <v>31</v>
      </c>
      <c r="V22" s="119"/>
      <c r="W22" s="120"/>
      <c r="X22" s="38"/>
    </row>
    <row r="23" spans="1:32">
      <c r="U23" s="118" t="s">
        <v>22</v>
      </c>
      <c r="V23" s="119"/>
      <c r="W23" s="120"/>
      <c r="X23" s="38"/>
    </row>
    <row r="24" spans="1:32">
      <c r="U24" s="118" t="s">
        <v>23</v>
      </c>
      <c r="V24" s="119"/>
      <c r="W24" s="120"/>
      <c r="X24" s="38"/>
    </row>
    <row r="25" spans="1:32">
      <c r="U25" s="118" t="s">
        <v>24</v>
      </c>
      <c r="V25" s="119"/>
      <c r="W25" s="120"/>
      <c r="X25" s="37">
        <f>SUM(X19:X24)</f>
        <v>0</v>
      </c>
    </row>
    <row r="26" spans="1:32">
      <c r="U26" s="118" t="s">
        <v>25</v>
      </c>
      <c r="V26" s="119"/>
      <c r="W26" s="120"/>
      <c r="X26" s="37">
        <f>X25*1.1</f>
        <v>0</v>
      </c>
    </row>
  </sheetData>
  <autoFilter ref="A3:AF16" xr:uid="{B905A635-33F3-4213-AA99-0A6EF886BEFD}"/>
  <mergeCells count="13">
    <mergeCell ref="U19:W19"/>
    <mergeCell ref="U26:W26"/>
    <mergeCell ref="U20:W20"/>
    <mergeCell ref="U21:W21"/>
    <mergeCell ref="U22:W22"/>
    <mergeCell ref="U23:W23"/>
    <mergeCell ref="U24:W24"/>
    <mergeCell ref="U25:W25"/>
    <mergeCell ref="E2:J2"/>
    <mergeCell ref="L2:R2"/>
    <mergeCell ref="Y2:AA2"/>
    <mergeCell ref="AC2:AD2"/>
    <mergeCell ref="AE2:AE3"/>
  </mergeCells>
  <phoneticPr fontId="4"/>
  <conditionalFormatting sqref="B4:J16 L4:R16">
    <cfRule type="containsBlanks" dxfId="10" priority="3">
      <formula>LEN(TRIM(B4))=0</formula>
    </cfRule>
  </conditionalFormatting>
  <conditionalFormatting sqref="Y4:AA16">
    <cfRule type="containsBlanks" dxfId="9" priority="1">
      <formula>LEN(TRIM(Y4))=0</formula>
    </cfRule>
  </conditionalFormatting>
  <dataValidations count="1">
    <dataValidation type="list" allowBlank="1" showInputMessage="1" showErrorMessage="1" sqref="L4:L16" xr:uid="{A71DBA1F-752E-4EAD-90AA-8F8AAC9D89CA}">
      <formula1>"器具交換,ランプ交換"</formula1>
    </dataValidation>
  </dataValidations>
  <pageMargins left="0.70866141732283472" right="0.70866141732283472" top="0.74803149606299213" bottom="0.74803149606299213" header="0.31496062992125984" footer="0.31496062992125984"/>
  <pageSetup paperSize="8" scale="53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78C6F-F53F-4E48-B8C0-8B568FBB95E5}">
  <sheetPr>
    <tabColor rgb="FFFFFF00"/>
  </sheetPr>
  <dimension ref="A1:AF19"/>
  <sheetViews>
    <sheetView showGridLines="0" view="pageBreakPreview" zoomScale="70" zoomScaleNormal="100" zoomScaleSheetLayoutView="70" workbookViewId="0">
      <pane xSplit="3" ySplit="3" topLeftCell="D4" activePane="bottomRight" state="frozen"/>
      <selection activeCell="F16" sqref="F16"/>
      <selection pane="topRight" activeCell="F16" sqref="F16"/>
      <selection pane="bottomLeft" activeCell="F16" sqref="F16"/>
      <selection pane="bottomRight" activeCell="L16" sqref="L16"/>
    </sheetView>
  </sheetViews>
  <sheetFormatPr defaultRowHeight="18.75"/>
  <cols>
    <col min="1" max="1" width="4" style="3" customWidth="1"/>
    <col min="2" max="2" width="5.75" style="3" customWidth="1"/>
    <col min="3" max="4" width="15.125" style="3" customWidth="1"/>
    <col min="5" max="5" width="13.75" style="3" customWidth="1"/>
    <col min="6" max="6" width="34.5" style="3" customWidth="1"/>
    <col min="7" max="7" width="8.125" style="3" customWidth="1"/>
    <col min="8" max="8" width="6.25" style="3" customWidth="1"/>
    <col min="9" max="9" width="13.5" style="3" customWidth="1"/>
    <col min="10" max="10" width="7" style="3" customWidth="1"/>
    <col min="11" max="11" width="3" customWidth="1"/>
    <col min="12" max="12" width="15.375" customWidth="1"/>
    <col min="13" max="13" width="31" style="4" customWidth="1"/>
    <col min="14" max="15" width="13.125" style="4" customWidth="1"/>
    <col min="16" max="16" width="14.75" style="4" customWidth="1"/>
    <col min="17" max="17" width="44.5" style="4" customWidth="1"/>
    <col min="18" max="18" width="26.25" style="5" customWidth="1"/>
    <col min="19" max="19" width="5" style="5" customWidth="1"/>
    <col min="20" max="23" width="11.125" style="34" customWidth="1"/>
    <col min="24" max="24" width="11.25" style="34" bestFit="1" customWidth="1"/>
    <col min="25" max="25" width="7.875" customWidth="1"/>
    <col min="26" max="28" width="7.125" style="3" customWidth="1"/>
    <col min="29" max="29" width="14.375" bestFit="1" customWidth="1"/>
    <col min="30" max="30" width="13.375" style="9" bestFit="1" customWidth="1"/>
    <col min="31" max="31" width="20.125" bestFit="1" customWidth="1"/>
    <col min="32" max="32" width="24.125" style="9" customWidth="1"/>
    <col min="34" max="44" width="15.875" customWidth="1"/>
    <col min="45" max="45" width="12.625" bestFit="1" customWidth="1"/>
  </cols>
  <sheetData>
    <row r="1" spans="1:32" ht="24.95" customHeight="1">
      <c r="A1" s="1" t="s">
        <v>410</v>
      </c>
      <c r="B1" s="2"/>
      <c r="C1" s="2"/>
      <c r="D1" s="2"/>
      <c r="E1" s="2"/>
      <c r="F1" s="2"/>
      <c r="G1" s="2"/>
      <c r="H1" s="2"/>
      <c r="T1" s="36"/>
      <c r="U1" s="36"/>
      <c r="V1" s="36"/>
      <c r="W1" s="36"/>
      <c r="X1" s="6"/>
      <c r="Z1" s="7" t="s">
        <v>0</v>
      </c>
      <c r="AA1" s="7"/>
      <c r="AB1" s="42">
        <v>29</v>
      </c>
      <c r="AC1" t="s">
        <v>1</v>
      </c>
      <c r="AD1" s="8"/>
    </row>
    <row r="2" spans="1:32" ht="27" customHeight="1">
      <c r="A2" s="2"/>
      <c r="B2" s="2"/>
      <c r="C2" s="2"/>
      <c r="D2" s="2"/>
      <c r="E2" s="121" t="s">
        <v>18</v>
      </c>
      <c r="F2" s="122"/>
      <c r="G2" s="122"/>
      <c r="H2" s="122"/>
      <c r="I2" s="122"/>
      <c r="J2" s="123"/>
      <c r="L2" s="124" t="s">
        <v>19</v>
      </c>
      <c r="M2" s="125"/>
      <c r="N2" s="125"/>
      <c r="O2" s="125"/>
      <c r="P2" s="125"/>
      <c r="Q2" s="125"/>
      <c r="R2" s="126"/>
      <c r="T2" s="10"/>
      <c r="U2" s="10"/>
      <c r="V2" s="10"/>
      <c r="W2" s="10"/>
      <c r="X2"/>
      <c r="Y2" s="127" t="s">
        <v>2</v>
      </c>
      <c r="Z2" s="128"/>
      <c r="AA2" s="129"/>
      <c r="AC2" s="130" t="s">
        <v>3</v>
      </c>
      <c r="AD2" s="131"/>
      <c r="AE2" s="132" t="s">
        <v>4</v>
      </c>
      <c r="AF2"/>
    </row>
    <row r="3" spans="1:32" ht="41.25" thickBot="1">
      <c r="A3" s="11" t="s">
        <v>5</v>
      </c>
      <c r="B3" s="11" t="s">
        <v>6</v>
      </c>
      <c r="C3" s="11" t="s">
        <v>7</v>
      </c>
      <c r="D3" s="11" t="s">
        <v>28</v>
      </c>
      <c r="E3" s="12" t="s">
        <v>8</v>
      </c>
      <c r="F3" s="12" t="s">
        <v>9</v>
      </c>
      <c r="G3" s="12" t="s">
        <v>10</v>
      </c>
      <c r="H3" s="13" t="s">
        <v>11</v>
      </c>
      <c r="I3" s="13" t="s">
        <v>12</v>
      </c>
      <c r="J3" s="13" t="s">
        <v>13</v>
      </c>
      <c r="K3" s="14"/>
      <c r="L3" s="15" t="s">
        <v>29</v>
      </c>
      <c r="M3" s="15" t="s">
        <v>14</v>
      </c>
      <c r="N3" s="15" t="s">
        <v>15</v>
      </c>
      <c r="O3" s="43" t="s">
        <v>399</v>
      </c>
      <c r="P3" s="43" t="s">
        <v>400</v>
      </c>
      <c r="Q3" s="43" t="s">
        <v>398</v>
      </c>
      <c r="R3" s="93" t="s">
        <v>394</v>
      </c>
      <c r="S3" s="16"/>
      <c r="T3" s="39" t="s">
        <v>26</v>
      </c>
      <c r="U3" s="17" t="s">
        <v>16</v>
      </c>
      <c r="V3" s="17" t="s">
        <v>27</v>
      </c>
      <c r="W3" s="17" t="s">
        <v>17</v>
      </c>
      <c r="X3"/>
      <c r="Y3" s="89" t="s">
        <v>151</v>
      </c>
      <c r="Z3" s="89" t="s">
        <v>152</v>
      </c>
      <c r="AA3" s="89" t="s">
        <v>153</v>
      </c>
      <c r="AB3"/>
      <c r="AC3" s="18" t="s">
        <v>18</v>
      </c>
      <c r="AD3" s="18" t="s">
        <v>19</v>
      </c>
      <c r="AE3" s="133"/>
      <c r="AF3"/>
    </row>
    <row r="4" spans="1:32" ht="24.95" customHeight="1" thickTop="1">
      <c r="A4" s="19">
        <v>1</v>
      </c>
      <c r="B4" s="21" t="s">
        <v>68</v>
      </c>
      <c r="C4" s="21" t="s">
        <v>225</v>
      </c>
      <c r="D4" s="21" t="s">
        <v>70</v>
      </c>
      <c r="E4" s="21" t="s">
        <v>124</v>
      </c>
      <c r="F4" s="21" t="s">
        <v>129</v>
      </c>
      <c r="G4" s="21">
        <v>26</v>
      </c>
      <c r="H4" s="20">
        <v>1</v>
      </c>
      <c r="I4" s="22">
        <v>2</v>
      </c>
      <c r="J4" s="27">
        <v>2</v>
      </c>
      <c r="K4" s="23"/>
      <c r="L4" s="28"/>
      <c r="M4" s="28"/>
      <c r="N4" s="29" t="s">
        <v>148</v>
      </c>
      <c r="O4" s="29">
        <v>2000</v>
      </c>
      <c r="P4" s="29"/>
      <c r="Q4" s="28"/>
      <c r="R4" s="30"/>
      <c r="S4" s="24"/>
      <c r="T4" s="40"/>
      <c r="U4" s="40"/>
      <c r="V4" s="25">
        <f t="shared" ref="V4:V9" si="0">T4*R4</f>
        <v>0</v>
      </c>
      <c r="W4" s="25">
        <f t="shared" ref="W4:W9" si="1">U4*R4</f>
        <v>0</v>
      </c>
      <c r="X4" s="26"/>
      <c r="Y4" s="27">
        <v>9</v>
      </c>
      <c r="Z4" s="27">
        <v>24</v>
      </c>
      <c r="AA4" s="27">
        <v>12</v>
      </c>
      <c r="AB4" s="26"/>
      <c r="AC4" s="31">
        <f>G4*J4*Y4*Z4*AA4/1000*$AB$1</f>
        <v>3908.7359999999999</v>
      </c>
      <c r="AD4" s="31">
        <f>Q4*R4*Y4*Z4*AA4/1000*$AB$1</f>
        <v>0</v>
      </c>
      <c r="AE4" s="31">
        <f t="shared" ref="AE4:AE9" si="2">AC4-AD4</f>
        <v>3908.7359999999999</v>
      </c>
      <c r="AF4"/>
    </row>
    <row r="5" spans="1:32" ht="24.95" customHeight="1">
      <c r="A5" s="19">
        <v>2</v>
      </c>
      <c r="B5" s="21" t="s">
        <v>68</v>
      </c>
      <c r="C5" s="21" t="s">
        <v>307</v>
      </c>
      <c r="D5" s="21" t="s">
        <v>70</v>
      </c>
      <c r="E5" s="21" t="s">
        <v>118</v>
      </c>
      <c r="F5" s="21" t="s">
        <v>309</v>
      </c>
      <c r="G5" s="21">
        <v>42</v>
      </c>
      <c r="H5" s="20">
        <v>16</v>
      </c>
      <c r="I5" s="22">
        <v>2</v>
      </c>
      <c r="J5" s="27">
        <v>32</v>
      </c>
      <c r="K5" s="23"/>
      <c r="L5" s="28"/>
      <c r="M5" s="28"/>
      <c r="N5" s="29" t="s">
        <v>148</v>
      </c>
      <c r="O5" s="29">
        <v>5000</v>
      </c>
      <c r="P5" s="29"/>
      <c r="Q5" s="28"/>
      <c r="R5" s="30"/>
      <c r="S5" s="24"/>
      <c r="T5" s="40"/>
      <c r="U5" s="40"/>
      <c r="V5" s="25">
        <f t="shared" si="0"/>
        <v>0</v>
      </c>
      <c r="W5" s="25">
        <f t="shared" si="1"/>
        <v>0</v>
      </c>
      <c r="X5" s="26"/>
      <c r="Y5" s="27">
        <v>9</v>
      </c>
      <c r="Z5" s="27">
        <v>24</v>
      </c>
      <c r="AA5" s="27">
        <v>12</v>
      </c>
      <c r="AB5" s="26"/>
      <c r="AC5" s="31">
        <f t="shared" ref="AC5:AC9" si="3">G5*J5*Y5*Z5*AA5/1000*$AB$1</f>
        <v>101025.792</v>
      </c>
      <c r="AD5" s="31">
        <f t="shared" ref="AD5:AD9" si="4">Q5*R5*Y5*Z5*AA5/1000*$AB$1</f>
        <v>0</v>
      </c>
      <c r="AE5" s="31">
        <f t="shared" si="2"/>
        <v>101025.792</v>
      </c>
      <c r="AF5"/>
    </row>
    <row r="6" spans="1:32" ht="24.95" customHeight="1">
      <c r="A6" s="19">
        <v>3</v>
      </c>
      <c r="B6" s="21" t="s">
        <v>392</v>
      </c>
      <c r="C6" s="21" t="s">
        <v>393</v>
      </c>
      <c r="D6" s="21" t="s">
        <v>70</v>
      </c>
      <c r="E6" s="21" t="s">
        <v>118</v>
      </c>
      <c r="F6" s="21" t="s">
        <v>309</v>
      </c>
      <c r="G6" s="21">
        <v>42</v>
      </c>
      <c r="H6" s="20">
        <v>6</v>
      </c>
      <c r="I6" s="22">
        <v>2</v>
      </c>
      <c r="J6" s="27">
        <v>32</v>
      </c>
      <c r="K6" s="23"/>
      <c r="L6" s="28"/>
      <c r="M6" s="28"/>
      <c r="N6" s="29" t="s">
        <v>148</v>
      </c>
      <c r="O6" s="29">
        <v>5000</v>
      </c>
      <c r="P6" s="29"/>
      <c r="Q6" s="28"/>
      <c r="R6" s="30"/>
      <c r="S6" s="24"/>
      <c r="T6" s="40"/>
      <c r="U6" s="40"/>
      <c r="V6" s="25">
        <f t="shared" ref="V6" si="5">T6*R6</f>
        <v>0</v>
      </c>
      <c r="W6" s="25">
        <f t="shared" ref="W6" si="6">U6*R6</f>
        <v>0</v>
      </c>
      <c r="X6" s="26"/>
      <c r="Y6" s="27">
        <v>9</v>
      </c>
      <c r="Z6" s="27">
        <v>24</v>
      </c>
      <c r="AA6" s="27">
        <v>12</v>
      </c>
      <c r="AB6" s="26"/>
      <c r="AC6" s="31">
        <f t="shared" ref="AC6" si="7">G6*J6*Y6*Z6*AA6/1000*$AB$1</f>
        <v>101025.792</v>
      </c>
      <c r="AD6" s="31">
        <f t="shared" ref="AD6" si="8">Q6*R6*Y6*Z6*AA6/1000*$AB$1</f>
        <v>0</v>
      </c>
      <c r="AE6" s="31">
        <f t="shared" ref="AE6" si="9">AC6-AD6</f>
        <v>101025.792</v>
      </c>
      <c r="AF6"/>
    </row>
    <row r="7" spans="1:32" ht="24.95" customHeight="1">
      <c r="A7" s="19">
        <v>3</v>
      </c>
      <c r="B7" s="21" t="s">
        <v>68</v>
      </c>
      <c r="C7" s="21" t="s">
        <v>77</v>
      </c>
      <c r="D7" s="21" t="s">
        <v>70</v>
      </c>
      <c r="E7" s="21" t="s">
        <v>118</v>
      </c>
      <c r="F7" s="21" t="s">
        <v>310</v>
      </c>
      <c r="G7" s="21">
        <v>42</v>
      </c>
      <c r="H7" s="20">
        <v>2</v>
      </c>
      <c r="I7" s="22">
        <v>1</v>
      </c>
      <c r="J7" s="27">
        <v>2</v>
      </c>
      <c r="K7" s="23"/>
      <c r="L7" s="28"/>
      <c r="M7" s="28"/>
      <c r="N7" s="29" t="s">
        <v>148</v>
      </c>
      <c r="O7" s="29">
        <v>2500</v>
      </c>
      <c r="P7" s="29"/>
      <c r="Q7" s="28"/>
      <c r="R7" s="30"/>
      <c r="S7" s="24"/>
      <c r="T7" s="40"/>
      <c r="U7" s="40"/>
      <c r="V7" s="25">
        <f t="shared" si="0"/>
        <v>0</v>
      </c>
      <c r="W7" s="25">
        <f t="shared" si="1"/>
        <v>0</v>
      </c>
      <c r="X7" s="26"/>
      <c r="Y7" s="27">
        <v>9</v>
      </c>
      <c r="Z7" s="27">
        <v>24</v>
      </c>
      <c r="AA7" s="27">
        <v>12</v>
      </c>
      <c r="AB7" s="26"/>
      <c r="AC7" s="31">
        <f t="shared" si="3"/>
        <v>6314.1120000000001</v>
      </c>
      <c r="AD7" s="31">
        <f t="shared" si="4"/>
        <v>0</v>
      </c>
      <c r="AE7" s="31">
        <f t="shared" si="2"/>
        <v>6314.1120000000001</v>
      </c>
      <c r="AF7"/>
    </row>
    <row r="8" spans="1:32" ht="24.95" customHeight="1">
      <c r="A8" s="19">
        <v>4</v>
      </c>
      <c r="B8" s="21" t="s">
        <v>68</v>
      </c>
      <c r="C8" s="21" t="s">
        <v>74</v>
      </c>
      <c r="D8" s="21" t="s">
        <v>70</v>
      </c>
      <c r="E8" s="21" t="s">
        <v>118</v>
      </c>
      <c r="F8" s="21" t="s">
        <v>310</v>
      </c>
      <c r="G8" s="21">
        <v>42</v>
      </c>
      <c r="H8" s="20">
        <v>2</v>
      </c>
      <c r="I8" s="22">
        <v>1</v>
      </c>
      <c r="J8" s="27">
        <v>2</v>
      </c>
      <c r="K8" s="23"/>
      <c r="L8" s="28"/>
      <c r="M8" s="28"/>
      <c r="N8" s="29" t="s">
        <v>148</v>
      </c>
      <c r="O8" s="29">
        <v>2500</v>
      </c>
      <c r="P8" s="29"/>
      <c r="Q8" s="28"/>
      <c r="R8" s="30"/>
      <c r="S8" s="24"/>
      <c r="T8" s="40"/>
      <c r="U8" s="40"/>
      <c r="V8" s="25">
        <f t="shared" si="0"/>
        <v>0</v>
      </c>
      <c r="W8" s="25">
        <f t="shared" si="1"/>
        <v>0</v>
      </c>
      <c r="X8" s="26"/>
      <c r="Y8" s="27">
        <v>9</v>
      </c>
      <c r="Z8" s="27">
        <v>24</v>
      </c>
      <c r="AA8" s="27">
        <v>12</v>
      </c>
      <c r="AB8" s="26"/>
      <c r="AC8" s="31">
        <f t="shared" si="3"/>
        <v>6314.1120000000001</v>
      </c>
      <c r="AD8" s="31">
        <f t="shared" si="4"/>
        <v>0</v>
      </c>
      <c r="AE8" s="31">
        <f t="shared" si="2"/>
        <v>6314.1120000000001</v>
      </c>
      <c r="AF8"/>
    </row>
    <row r="9" spans="1:32" ht="24.95" customHeight="1">
      <c r="A9" s="19">
        <v>5</v>
      </c>
      <c r="B9" s="21" t="s">
        <v>68</v>
      </c>
      <c r="C9" s="21" t="s">
        <v>308</v>
      </c>
      <c r="D9" s="21" t="s">
        <v>70</v>
      </c>
      <c r="E9" s="21" t="s">
        <v>118</v>
      </c>
      <c r="F9" s="21" t="s">
        <v>310</v>
      </c>
      <c r="G9" s="21">
        <v>42</v>
      </c>
      <c r="H9" s="20">
        <v>4</v>
      </c>
      <c r="I9" s="22">
        <v>1</v>
      </c>
      <c r="J9" s="27">
        <v>4</v>
      </c>
      <c r="K9" s="23"/>
      <c r="L9" s="28"/>
      <c r="M9" s="28"/>
      <c r="N9" s="29" t="s">
        <v>148</v>
      </c>
      <c r="O9" s="29">
        <v>2500</v>
      </c>
      <c r="P9" s="29"/>
      <c r="Q9" s="28"/>
      <c r="R9" s="30"/>
      <c r="S9" s="24"/>
      <c r="T9" s="40"/>
      <c r="U9" s="40"/>
      <c r="V9" s="25">
        <f t="shared" si="0"/>
        <v>0</v>
      </c>
      <c r="W9" s="25">
        <f t="shared" si="1"/>
        <v>0</v>
      </c>
      <c r="X9" s="26"/>
      <c r="Y9" s="27">
        <v>9</v>
      </c>
      <c r="Z9" s="27">
        <v>24</v>
      </c>
      <c r="AA9" s="27">
        <v>12</v>
      </c>
      <c r="AB9" s="26"/>
      <c r="AC9" s="31">
        <f t="shared" si="3"/>
        <v>12628.224</v>
      </c>
      <c r="AD9" s="31">
        <f t="shared" si="4"/>
        <v>0</v>
      </c>
      <c r="AE9" s="31">
        <f t="shared" si="2"/>
        <v>12628.224</v>
      </c>
      <c r="AF9"/>
    </row>
    <row r="10" spans="1:32" ht="36.75" customHeight="1">
      <c r="A10" s="2"/>
      <c r="B10" s="88"/>
      <c r="C10" s="88"/>
      <c r="D10" s="88"/>
      <c r="E10" s="88"/>
      <c r="L10" s="41"/>
      <c r="S10" s="32"/>
      <c r="T10" s="32"/>
      <c r="U10" s="32"/>
      <c r="V10" s="35"/>
      <c r="W10" s="35"/>
      <c r="X10" s="26"/>
      <c r="AB10" s="26"/>
      <c r="AC10" s="33">
        <f>SUM(AC4:AC9)</f>
        <v>231216.76799999998</v>
      </c>
      <c r="AD10" s="33">
        <f>SUM(AD4:AD9)</f>
        <v>0</v>
      </c>
      <c r="AE10" s="33">
        <f>SUM(AE4:AE9)</f>
        <v>231216.76799999998</v>
      </c>
      <c r="AF10"/>
    </row>
    <row r="12" spans="1:32">
      <c r="U12" s="118" t="s">
        <v>20</v>
      </c>
      <c r="V12" s="119"/>
      <c r="W12" s="120"/>
      <c r="X12" s="37">
        <f>SUM(V4:V9)</f>
        <v>0</v>
      </c>
    </row>
    <row r="13" spans="1:32">
      <c r="U13" s="118" t="s">
        <v>21</v>
      </c>
      <c r="V13" s="119"/>
      <c r="W13" s="120"/>
      <c r="X13" s="37">
        <f>SUM(W4:W9)</f>
        <v>0</v>
      </c>
    </row>
    <row r="14" spans="1:32">
      <c r="U14" s="118" t="s">
        <v>30</v>
      </c>
      <c r="V14" s="119"/>
      <c r="W14" s="120"/>
      <c r="X14" s="38"/>
    </row>
    <row r="15" spans="1:32">
      <c r="U15" s="118" t="s">
        <v>31</v>
      </c>
      <c r="V15" s="119"/>
      <c r="W15" s="120"/>
      <c r="X15" s="38"/>
    </row>
    <row r="16" spans="1:32">
      <c r="U16" s="118" t="s">
        <v>22</v>
      </c>
      <c r="V16" s="119"/>
      <c r="W16" s="120"/>
      <c r="X16" s="38"/>
    </row>
    <row r="17" spans="21:24">
      <c r="U17" s="118" t="s">
        <v>23</v>
      </c>
      <c r="V17" s="119"/>
      <c r="W17" s="120"/>
      <c r="X17" s="38"/>
    </row>
    <row r="18" spans="21:24">
      <c r="U18" s="118" t="s">
        <v>24</v>
      </c>
      <c r="V18" s="119"/>
      <c r="W18" s="120"/>
      <c r="X18" s="37">
        <f>SUM(X12:X17)</f>
        <v>0</v>
      </c>
    </row>
    <row r="19" spans="21:24">
      <c r="U19" s="118" t="s">
        <v>25</v>
      </c>
      <c r="V19" s="119"/>
      <c r="W19" s="120"/>
      <c r="X19" s="37">
        <f>X18*1.1</f>
        <v>0</v>
      </c>
    </row>
  </sheetData>
  <autoFilter ref="A3:AF3" xr:uid="{B905A635-33F3-4213-AA99-0A6EF886BEFD}"/>
  <mergeCells count="13">
    <mergeCell ref="U12:W12"/>
    <mergeCell ref="U19:W19"/>
    <mergeCell ref="U13:W13"/>
    <mergeCell ref="U14:W14"/>
    <mergeCell ref="U15:W15"/>
    <mergeCell ref="U16:W16"/>
    <mergeCell ref="U17:W17"/>
    <mergeCell ref="U18:W18"/>
    <mergeCell ref="E2:J2"/>
    <mergeCell ref="L2:R2"/>
    <mergeCell ref="Y2:AA2"/>
    <mergeCell ref="AC2:AD2"/>
    <mergeCell ref="AE2:AE3"/>
  </mergeCells>
  <phoneticPr fontId="4"/>
  <conditionalFormatting sqref="B4:J9 L4:R9 Y4:AA9">
    <cfRule type="containsBlanks" dxfId="8" priority="3">
      <formula>LEN(TRIM(B4))=0</formula>
    </cfRule>
  </conditionalFormatting>
  <dataValidations count="1">
    <dataValidation type="list" allowBlank="1" showInputMessage="1" showErrorMessage="1" sqref="L4:L9" xr:uid="{91E26DCF-724A-4C1D-866B-88D48E8591DC}">
      <formula1>"器具交換,ランプ交換"</formula1>
    </dataValidation>
  </dataValidations>
  <pageMargins left="0.70866141732283472" right="0.70866141732283472" top="0.74803149606299213" bottom="0.74803149606299213" header="0.31496062992125984" footer="0.31496062992125984"/>
  <pageSetup paperSize="8" scale="53" orientation="landscape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D5781-E7DF-4422-8863-E15C49836DF9}">
  <sheetPr>
    <tabColor rgb="FFFFFF00"/>
  </sheetPr>
  <dimension ref="A1:AF65"/>
  <sheetViews>
    <sheetView showGridLines="0" view="pageBreakPreview" zoomScale="70" zoomScaleNormal="100" zoomScaleSheetLayoutView="70" workbookViewId="0">
      <pane xSplit="3" ySplit="3" topLeftCell="D4" activePane="bottomRight" state="frozen"/>
      <selection activeCell="F16" sqref="F16"/>
      <selection pane="topRight" activeCell="F16" sqref="F16"/>
      <selection pane="bottomLeft" activeCell="F16" sqref="F16"/>
      <selection pane="bottomRight"/>
    </sheetView>
  </sheetViews>
  <sheetFormatPr defaultRowHeight="18.75"/>
  <cols>
    <col min="1" max="1" width="4" style="3" customWidth="1"/>
    <col min="2" max="2" width="5.75" style="3" customWidth="1"/>
    <col min="3" max="4" width="15.125" style="3" customWidth="1"/>
    <col min="5" max="5" width="13.75" style="3" customWidth="1"/>
    <col min="6" max="6" width="34.5" style="3" customWidth="1"/>
    <col min="7" max="7" width="8.125" style="3" customWidth="1"/>
    <col min="8" max="8" width="6.25" style="3" customWidth="1"/>
    <col min="9" max="9" width="13.5" style="3" customWidth="1"/>
    <col min="10" max="10" width="7" style="3" customWidth="1"/>
    <col min="11" max="11" width="3" customWidth="1"/>
    <col min="12" max="12" width="15.375" customWidth="1"/>
    <col min="13" max="13" width="31" style="4" customWidth="1"/>
    <col min="14" max="15" width="13.125" style="4" customWidth="1"/>
    <col min="16" max="16" width="14.75" style="4" customWidth="1"/>
    <col min="17" max="17" width="38.25" style="4" customWidth="1"/>
    <col min="18" max="18" width="27.25" style="5" customWidth="1"/>
    <col min="19" max="19" width="5" style="5" customWidth="1"/>
    <col min="20" max="23" width="11.125" style="34" customWidth="1"/>
    <col min="24" max="24" width="11.25" style="34" bestFit="1" customWidth="1"/>
    <col min="25" max="25" width="7.875" customWidth="1"/>
    <col min="26" max="28" width="7.125" style="3" customWidth="1"/>
    <col min="29" max="29" width="14.375" bestFit="1" customWidth="1"/>
    <col min="30" max="30" width="13.375" style="9" bestFit="1" customWidth="1"/>
    <col min="31" max="31" width="20.125" bestFit="1" customWidth="1"/>
    <col min="32" max="32" width="24.125" style="9" customWidth="1"/>
    <col min="34" max="44" width="15.875" customWidth="1"/>
    <col min="45" max="45" width="12.625" bestFit="1" customWidth="1"/>
  </cols>
  <sheetData>
    <row r="1" spans="1:32" ht="24.95" customHeight="1">
      <c r="A1" s="1" t="s">
        <v>411</v>
      </c>
      <c r="B1" s="2"/>
      <c r="C1" s="2"/>
      <c r="D1" s="2"/>
      <c r="E1" s="2"/>
      <c r="F1" s="2"/>
      <c r="G1" s="2"/>
      <c r="H1" s="2"/>
      <c r="T1" s="36"/>
      <c r="U1" s="36"/>
      <c r="V1" s="36"/>
      <c r="W1" s="36"/>
      <c r="X1" s="6"/>
      <c r="Z1" s="7" t="s">
        <v>0</v>
      </c>
      <c r="AA1" s="7"/>
      <c r="AB1" s="42">
        <v>29</v>
      </c>
      <c r="AC1" t="s">
        <v>1</v>
      </c>
      <c r="AD1" s="8"/>
    </row>
    <row r="2" spans="1:32" ht="27" customHeight="1">
      <c r="A2" s="2"/>
      <c r="B2" s="2"/>
      <c r="C2" s="2"/>
      <c r="D2" s="2"/>
      <c r="E2" s="121" t="s">
        <v>18</v>
      </c>
      <c r="F2" s="122"/>
      <c r="G2" s="122"/>
      <c r="H2" s="122"/>
      <c r="I2" s="122"/>
      <c r="J2" s="123"/>
      <c r="L2" s="124" t="s">
        <v>19</v>
      </c>
      <c r="M2" s="125"/>
      <c r="N2" s="125"/>
      <c r="O2" s="125"/>
      <c r="P2" s="125"/>
      <c r="Q2" s="125"/>
      <c r="R2" s="126"/>
      <c r="T2" s="10"/>
      <c r="U2" s="10"/>
      <c r="V2" s="10"/>
      <c r="W2" s="10"/>
      <c r="X2"/>
      <c r="Y2" s="127" t="s">
        <v>2</v>
      </c>
      <c r="Z2" s="128"/>
      <c r="AA2" s="129"/>
      <c r="AC2" s="130" t="s">
        <v>3</v>
      </c>
      <c r="AD2" s="131"/>
      <c r="AE2" s="132" t="s">
        <v>4</v>
      </c>
      <c r="AF2"/>
    </row>
    <row r="3" spans="1:32" ht="41.25" thickBot="1">
      <c r="A3" s="11" t="s">
        <v>5</v>
      </c>
      <c r="B3" s="11" t="s">
        <v>6</v>
      </c>
      <c r="C3" s="11" t="s">
        <v>7</v>
      </c>
      <c r="D3" s="11" t="s">
        <v>28</v>
      </c>
      <c r="E3" s="12" t="s">
        <v>8</v>
      </c>
      <c r="F3" s="12" t="s">
        <v>9</v>
      </c>
      <c r="G3" s="12" t="s">
        <v>10</v>
      </c>
      <c r="H3" s="13" t="s">
        <v>11</v>
      </c>
      <c r="I3" s="13" t="s">
        <v>12</v>
      </c>
      <c r="J3" s="13" t="s">
        <v>13</v>
      </c>
      <c r="K3" s="14"/>
      <c r="L3" s="15" t="s">
        <v>29</v>
      </c>
      <c r="M3" s="15" t="s">
        <v>14</v>
      </c>
      <c r="N3" s="15" t="s">
        <v>15</v>
      </c>
      <c r="O3" s="43" t="s">
        <v>399</v>
      </c>
      <c r="P3" s="43" t="s">
        <v>400</v>
      </c>
      <c r="Q3" s="43" t="s">
        <v>398</v>
      </c>
      <c r="R3" s="93" t="s">
        <v>394</v>
      </c>
      <c r="S3" s="16"/>
      <c r="T3" s="39" t="s">
        <v>26</v>
      </c>
      <c r="U3" s="17" t="s">
        <v>16</v>
      </c>
      <c r="V3" s="17" t="s">
        <v>27</v>
      </c>
      <c r="W3" s="17" t="s">
        <v>17</v>
      </c>
      <c r="X3"/>
      <c r="Y3" s="89" t="s">
        <v>151</v>
      </c>
      <c r="Z3" s="89" t="s">
        <v>152</v>
      </c>
      <c r="AA3" s="89" t="s">
        <v>153</v>
      </c>
      <c r="AB3"/>
      <c r="AC3" s="18" t="s">
        <v>18</v>
      </c>
      <c r="AD3" s="18" t="s">
        <v>19</v>
      </c>
      <c r="AE3" s="133"/>
      <c r="AF3"/>
    </row>
    <row r="4" spans="1:32" ht="24.95" customHeight="1" thickTop="1">
      <c r="A4" s="19">
        <v>1</v>
      </c>
      <c r="B4" s="21" t="s">
        <v>68</v>
      </c>
      <c r="C4" s="21" t="s">
        <v>311</v>
      </c>
      <c r="D4" s="21" t="s">
        <v>70</v>
      </c>
      <c r="E4" s="21" t="s">
        <v>334</v>
      </c>
      <c r="F4" s="21" t="s">
        <v>203</v>
      </c>
      <c r="G4" s="21">
        <v>14</v>
      </c>
      <c r="H4" s="20">
        <v>6</v>
      </c>
      <c r="I4" s="22">
        <v>1</v>
      </c>
      <c r="J4" s="27">
        <v>6</v>
      </c>
      <c r="K4" s="23"/>
      <c r="L4" s="28"/>
      <c r="M4" s="28"/>
      <c r="N4" s="29" t="s">
        <v>148</v>
      </c>
      <c r="O4" s="29">
        <v>600</v>
      </c>
      <c r="P4" s="29"/>
      <c r="Q4" s="28"/>
      <c r="R4" s="30"/>
      <c r="S4" s="24"/>
      <c r="T4" s="40"/>
      <c r="U4" s="40"/>
      <c r="V4" s="25">
        <f t="shared" ref="V4:V55" si="0">T4*R4</f>
        <v>0</v>
      </c>
      <c r="W4" s="25">
        <f t="shared" ref="W4:W55" si="1">U4*R4</f>
        <v>0</v>
      </c>
      <c r="X4" s="26"/>
      <c r="Y4" s="27">
        <v>9</v>
      </c>
      <c r="Z4" s="27">
        <v>24</v>
      </c>
      <c r="AA4" s="27">
        <v>12</v>
      </c>
      <c r="AB4" s="26"/>
      <c r="AC4" s="31">
        <f>G4*J4*Y4*Z4*AA4/1000*$AB$1</f>
        <v>6314.1120000000001</v>
      </c>
      <c r="AD4" s="31">
        <f>Q4*R4*Y4*Z4*AA4/1000*$AB$1</f>
        <v>0</v>
      </c>
      <c r="AE4" s="31">
        <f t="shared" ref="AE4:AE55" si="2">AC4-AD4</f>
        <v>6314.1120000000001</v>
      </c>
      <c r="AF4"/>
    </row>
    <row r="5" spans="1:32" ht="24.95" customHeight="1">
      <c r="A5" s="19">
        <v>2</v>
      </c>
      <c r="B5" s="21" t="s">
        <v>68</v>
      </c>
      <c r="C5" s="21" t="s">
        <v>237</v>
      </c>
      <c r="D5" s="21" t="s">
        <v>70</v>
      </c>
      <c r="E5" s="21" t="s">
        <v>122</v>
      </c>
      <c r="F5" s="21" t="s">
        <v>142</v>
      </c>
      <c r="G5" s="21">
        <v>60</v>
      </c>
      <c r="H5" s="20">
        <v>11</v>
      </c>
      <c r="I5" s="22">
        <v>1</v>
      </c>
      <c r="J5" s="27">
        <v>11</v>
      </c>
      <c r="K5" s="23"/>
      <c r="L5" s="28"/>
      <c r="M5" s="28"/>
      <c r="N5" s="29" t="s">
        <v>149</v>
      </c>
      <c r="O5" s="29">
        <v>400</v>
      </c>
      <c r="P5" s="29"/>
      <c r="Q5" s="28"/>
      <c r="R5" s="30"/>
      <c r="S5" s="24"/>
      <c r="T5" s="40"/>
      <c r="U5" s="40"/>
      <c r="V5" s="25">
        <f t="shared" si="0"/>
        <v>0</v>
      </c>
      <c r="W5" s="25">
        <f t="shared" si="1"/>
        <v>0</v>
      </c>
      <c r="X5" s="26"/>
      <c r="Y5" s="27">
        <v>9</v>
      </c>
      <c r="Z5" s="27">
        <v>24</v>
      </c>
      <c r="AA5" s="27">
        <v>12</v>
      </c>
      <c r="AB5" s="26"/>
      <c r="AC5" s="31">
        <f t="shared" ref="AC5:AC55" si="3">G5*J5*Y5*Z5*AA5/1000*$AB$1</f>
        <v>49610.879999999997</v>
      </c>
      <c r="AD5" s="31">
        <f t="shared" ref="AD5:AD55" si="4">Q5*R5*Y5*Z5*AA5/1000*$AB$1</f>
        <v>0</v>
      </c>
      <c r="AE5" s="31">
        <f t="shared" si="2"/>
        <v>49610.879999999997</v>
      </c>
      <c r="AF5"/>
    </row>
    <row r="6" spans="1:32" ht="24.95" customHeight="1">
      <c r="A6" s="19">
        <v>3</v>
      </c>
      <c r="B6" s="21" t="s">
        <v>68</v>
      </c>
      <c r="C6" s="21" t="s">
        <v>181</v>
      </c>
      <c r="D6" s="21" t="s">
        <v>70</v>
      </c>
      <c r="E6" s="21" t="s">
        <v>334</v>
      </c>
      <c r="F6" s="21" t="s">
        <v>168</v>
      </c>
      <c r="G6" s="21">
        <v>14</v>
      </c>
      <c r="H6" s="20">
        <v>6</v>
      </c>
      <c r="I6" s="22">
        <v>1</v>
      </c>
      <c r="J6" s="27">
        <v>6</v>
      </c>
      <c r="K6" s="23"/>
      <c r="L6" s="28"/>
      <c r="M6" s="28"/>
      <c r="N6" s="29" t="s">
        <v>148</v>
      </c>
      <c r="O6" s="29">
        <v>800</v>
      </c>
      <c r="P6" s="29"/>
      <c r="Q6" s="28"/>
      <c r="R6" s="30"/>
      <c r="S6" s="24"/>
      <c r="T6" s="40"/>
      <c r="U6" s="40"/>
      <c r="V6" s="25">
        <f t="shared" si="0"/>
        <v>0</v>
      </c>
      <c r="W6" s="25">
        <f t="shared" si="1"/>
        <v>0</v>
      </c>
      <c r="X6" s="26"/>
      <c r="Y6" s="27">
        <v>9</v>
      </c>
      <c r="Z6" s="27">
        <v>24</v>
      </c>
      <c r="AA6" s="27">
        <v>12</v>
      </c>
      <c r="AB6" s="26"/>
      <c r="AC6" s="31">
        <f t="shared" si="3"/>
        <v>6314.1120000000001</v>
      </c>
      <c r="AD6" s="31">
        <f t="shared" si="4"/>
        <v>0</v>
      </c>
      <c r="AE6" s="31">
        <f t="shared" si="2"/>
        <v>6314.1120000000001</v>
      </c>
      <c r="AF6"/>
    </row>
    <row r="7" spans="1:32" ht="24.95" customHeight="1">
      <c r="A7" s="19">
        <v>4</v>
      </c>
      <c r="B7" s="21" t="s">
        <v>68</v>
      </c>
      <c r="C7" s="21" t="s">
        <v>312</v>
      </c>
      <c r="D7" s="21" t="s">
        <v>70</v>
      </c>
      <c r="E7" s="21" t="s">
        <v>334</v>
      </c>
      <c r="F7" s="21" t="s">
        <v>168</v>
      </c>
      <c r="G7" s="21">
        <v>14</v>
      </c>
      <c r="H7" s="20">
        <v>7</v>
      </c>
      <c r="I7" s="22">
        <v>1</v>
      </c>
      <c r="J7" s="27">
        <v>7</v>
      </c>
      <c r="K7" s="23"/>
      <c r="L7" s="28"/>
      <c r="M7" s="28"/>
      <c r="N7" s="29" t="s">
        <v>148</v>
      </c>
      <c r="O7" s="29">
        <v>800</v>
      </c>
      <c r="P7" s="29"/>
      <c r="Q7" s="28"/>
      <c r="R7" s="30"/>
      <c r="S7" s="24"/>
      <c r="T7" s="40"/>
      <c r="U7" s="40"/>
      <c r="V7" s="25">
        <f t="shared" si="0"/>
        <v>0</v>
      </c>
      <c r="W7" s="25">
        <f t="shared" si="1"/>
        <v>0</v>
      </c>
      <c r="X7" s="26"/>
      <c r="Y7" s="27">
        <v>9</v>
      </c>
      <c r="Z7" s="27">
        <v>24</v>
      </c>
      <c r="AA7" s="27">
        <v>12</v>
      </c>
      <c r="AB7" s="26"/>
      <c r="AC7" s="31">
        <f t="shared" si="3"/>
        <v>7366.4639999999999</v>
      </c>
      <c r="AD7" s="31">
        <f t="shared" si="4"/>
        <v>0</v>
      </c>
      <c r="AE7" s="31">
        <f t="shared" si="2"/>
        <v>7366.4639999999999</v>
      </c>
      <c r="AF7"/>
    </row>
    <row r="8" spans="1:32" ht="24.95" customHeight="1">
      <c r="A8" s="19">
        <v>5</v>
      </c>
      <c r="B8" s="21" t="s">
        <v>68</v>
      </c>
      <c r="C8" s="21" t="s">
        <v>312</v>
      </c>
      <c r="D8" s="21" t="s">
        <v>70</v>
      </c>
      <c r="E8" s="21" t="s">
        <v>184</v>
      </c>
      <c r="F8" s="21" t="s">
        <v>170</v>
      </c>
      <c r="G8" s="21">
        <v>15</v>
      </c>
      <c r="H8" s="20">
        <v>1</v>
      </c>
      <c r="I8" s="22">
        <v>1</v>
      </c>
      <c r="J8" s="27">
        <v>1</v>
      </c>
      <c r="K8" s="23"/>
      <c r="L8" s="28"/>
      <c r="M8" s="28"/>
      <c r="N8" s="29" t="s">
        <v>148</v>
      </c>
      <c r="O8" s="29">
        <v>1100</v>
      </c>
      <c r="P8" s="29"/>
      <c r="Q8" s="28"/>
      <c r="R8" s="30"/>
      <c r="S8" s="24"/>
      <c r="T8" s="40"/>
      <c r="U8" s="40"/>
      <c r="V8" s="25">
        <f t="shared" si="0"/>
        <v>0</v>
      </c>
      <c r="W8" s="25">
        <f t="shared" si="1"/>
        <v>0</v>
      </c>
      <c r="X8" s="26"/>
      <c r="Y8" s="27">
        <v>9</v>
      </c>
      <c r="Z8" s="27">
        <v>24</v>
      </c>
      <c r="AA8" s="27">
        <v>12</v>
      </c>
      <c r="AB8" s="26"/>
      <c r="AC8" s="31">
        <f t="shared" si="3"/>
        <v>1127.52</v>
      </c>
      <c r="AD8" s="31">
        <f t="shared" si="4"/>
        <v>0</v>
      </c>
      <c r="AE8" s="31">
        <f t="shared" si="2"/>
        <v>1127.52</v>
      </c>
      <c r="AF8"/>
    </row>
    <row r="9" spans="1:32" ht="24.95" customHeight="1">
      <c r="A9" s="19">
        <v>6</v>
      </c>
      <c r="B9" s="21" t="s">
        <v>68</v>
      </c>
      <c r="C9" s="21" t="s">
        <v>313</v>
      </c>
      <c r="D9" s="21" t="s">
        <v>70</v>
      </c>
      <c r="E9" s="21" t="s">
        <v>334</v>
      </c>
      <c r="F9" s="21" t="s">
        <v>168</v>
      </c>
      <c r="G9" s="21">
        <v>14</v>
      </c>
      <c r="H9" s="20">
        <v>7</v>
      </c>
      <c r="I9" s="22">
        <v>1</v>
      </c>
      <c r="J9" s="27">
        <v>7</v>
      </c>
      <c r="K9" s="23"/>
      <c r="L9" s="28"/>
      <c r="M9" s="28"/>
      <c r="N9" s="29" t="s">
        <v>148</v>
      </c>
      <c r="O9" s="29">
        <v>800</v>
      </c>
      <c r="P9" s="29"/>
      <c r="Q9" s="28"/>
      <c r="R9" s="30"/>
      <c r="S9" s="24"/>
      <c r="T9" s="40"/>
      <c r="U9" s="40"/>
      <c r="V9" s="25">
        <f t="shared" si="0"/>
        <v>0</v>
      </c>
      <c r="W9" s="25">
        <f t="shared" si="1"/>
        <v>0</v>
      </c>
      <c r="X9" s="26"/>
      <c r="Y9" s="27">
        <v>9</v>
      </c>
      <c r="Z9" s="27">
        <v>24</v>
      </c>
      <c r="AA9" s="27">
        <v>12</v>
      </c>
      <c r="AB9" s="26"/>
      <c r="AC9" s="31">
        <f t="shared" si="3"/>
        <v>7366.4639999999999</v>
      </c>
      <c r="AD9" s="31">
        <f t="shared" si="4"/>
        <v>0</v>
      </c>
      <c r="AE9" s="31">
        <f t="shared" si="2"/>
        <v>7366.4639999999999</v>
      </c>
      <c r="AF9"/>
    </row>
    <row r="10" spans="1:32" ht="24.95" customHeight="1">
      <c r="A10" s="19">
        <v>7</v>
      </c>
      <c r="B10" s="21" t="s">
        <v>68</v>
      </c>
      <c r="C10" s="21" t="s">
        <v>313</v>
      </c>
      <c r="D10" s="21" t="s">
        <v>70</v>
      </c>
      <c r="E10" s="21" t="s">
        <v>130</v>
      </c>
      <c r="F10" s="21" t="s">
        <v>126</v>
      </c>
      <c r="G10" s="21">
        <v>0</v>
      </c>
      <c r="H10" s="20">
        <v>1</v>
      </c>
      <c r="I10" s="22">
        <v>1</v>
      </c>
      <c r="J10" s="27">
        <v>1</v>
      </c>
      <c r="K10" s="23"/>
      <c r="L10" s="28"/>
      <c r="M10" s="28"/>
      <c r="N10" s="29" t="s">
        <v>148</v>
      </c>
      <c r="O10" s="29">
        <v>1000</v>
      </c>
      <c r="P10" s="29"/>
      <c r="Q10" s="28"/>
      <c r="R10" s="30"/>
      <c r="S10" s="24"/>
      <c r="T10" s="40"/>
      <c r="U10" s="40"/>
      <c r="V10" s="25">
        <f t="shared" si="0"/>
        <v>0</v>
      </c>
      <c r="W10" s="25">
        <f t="shared" si="1"/>
        <v>0</v>
      </c>
      <c r="X10" s="26"/>
      <c r="Y10" s="27">
        <v>9</v>
      </c>
      <c r="Z10" s="27">
        <v>24</v>
      </c>
      <c r="AA10" s="27">
        <v>12</v>
      </c>
      <c r="AB10" s="26"/>
      <c r="AC10" s="31">
        <f t="shared" si="3"/>
        <v>0</v>
      </c>
      <c r="AD10" s="31">
        <f t="shared" si="4"/>
        <v>0</v>
      </c>
      <c r="AE10" s="31">
        <f t="shared" si="2"/>
        <v>0</v>
      </c>
      <c r="AF10"/>
    </row>
    <row r="11" spans="1:32" ht="24.95" customHeight="1">
      <c r="A11" s="19">
        <v>8</v>
      </c>
      <c r="B11" s="21" t="s">
        <v>68</v>
      </c>
      <c r="C11" s="21" t="s">
        <v>314</v>
      </c>
      <c r="D11" s="21" t="s">
        <v>70</v>
      </c>
      <c r="E11" s="21" t="s">
        <v>124</v>
      </c>
      <c r="F11" s="21" t="s">
        <v>335</v>
      </c>
      <c r="G11" s="21">
        <v>26</v>
      </c>
      <c r="H11" s="20">
        <v>1</v>
      </c>
      <c r="I11" s="22">
        <v>1</v>
      </c>
      <c r="J11" s="27">
        <v>1</v>
      </c>
      <c r="K11" s="23"/>
      <c r="L11" s="28"/>
      <c r="M11" s="28"/>
      <c r="N11" s="29" t="s">
        <v>148</v>
      </c>
      <c r="O11" s="29">
        <v>1000</v>
      </c>
      <c r="P11" s="29"/>
      <c r="Q11" s="28"/>
      <c r="R11" s="30"/>
      <c r="S11" s="24"/>
      <c r="T11" s="40"/>
      <c r="U11" s="40"/>
      <c r="V11" s="25">
        <f t="shared" si="0"/>
        <v>0</v>
      </c>
      <c r="W11" s="25">
        <f t="shared" si="1"/>
        <v>0</v>
      </c>
      <c r="X11" s="26"/>
      <c r="Y11" s="27">
        <v>9</v>
      </c>
      <c r="Z11" s="27">
        <v>24</v>
      </c>
      <c r="AA11" s="27">
        <v>12</v>
      </c>
      <c r="AB11" s="26"/>
      <c r="AC11" s="31">
        <f t="shared" si="3"/>
        <v>1954.3679999999999</v>
      </c>
      <c r="AD11" s="31">
        <f t="shared" si="4"/>
        <v>0</v>
      </c>
      <c r="AE11" s="31">
        <f t="shared" si="2"/>
        <v>1954.3679999999999</v>
      </c>
      <c r="AF11"/>
    </row>
    <row r="12" spans="1:32" ht="24.95" customHeight="1">
      <c r="A12" s="19">
        <v>9</v>
      </c>
      <c r="B12" s="21" t="s">
        <v>68</v>
      </c>
      <c r="C12" s="21" t="s">
        <v>314</v>
      </c>
      <c r="D12" s="21" t="s">
        <v>70</v>
      </c>
      <c r="E12" s="21" t="s">
        <v>175</v>
      </c>
      <c r="F12" s="21" t="s">
        <v>336</v>
      </c>
      <c r="G12" s="21">
        <v>27</v>
      </c>
      <c r="H12" s="20">
        <v>1</v>
      </c>
      <c r="I12" s="22">
        <v>1</v>
      </c>
      <c r="J12" s="27">
        <v>1</v>
      </c>
      <c r="K12" s="23"/>
      <c r="L12" s="28"/>
      <c r="M12" s="28"/>
      <c r="N12" s="29" t="s">
        <v>149</v>
      </c>
      <c r="O12" s="29">
        <v>400</v>
      </c>
      <c r="P12" s="29"/>
      <c r="Q12" s="28"/>
      <c r="R12" s="30"/>
      <c r="S12" s="24"/>
      <c r="T12" s="40"/>
      <c r="U12" s="40"/>
      <c r="V12" s="25">
        <f t="shared" si="0"/>
        <v>0</v>
      </c>
      <c r="W12" s="25">
        <f t="shared" si="1"/>
        <v>0</v>
      </c>
      <c r="X12" s="26"/>
      <c r="Y12" s="27">
        <v>9</v>
      </c>
      <c r="Z12" s="27">
        <v>24</v>
      </c>
      <c r="AA12" s="27">
        <v>12</v>
      </c>
      <c r="AB12" s="26"/>
      <c r="AC12" s="31">
        <f t="shared" si="3"/>
        <v>2029.5359999999998</v>
      </c>
      <c r="AD12" s="31">
        <f t="shared" si="4"/>
        <v>0</v>
      </c>
      <c r="AE12" s="31">
        <f t="shared" si="2"/>
        <v>2029.5359999999998</v>
      </c>
      <c r="AF12"/>
    </row>
    <row r="13" spans="1:32" ht="24.95" customHeight="1">
      <c r="A13" s="19">
        <v>10</v>
      </c>
      <c r="B13" s="21" t="s">
        <v>68</v>
      </c>
      <c r="C13" s="21" t="s">
        <v>315</v>
      </c>
      <c r="D13" s="21" t="s">
        <v>70</v>
      </c>
      <c r="E13" s="21" t="s">
        <v>167</v>
      </c>
      <c r="F13" s="21" t="s">
        <v>273</v>
      </c>
      <c r="G13" s="21">
        <v>29</v>
      </c>
      <c r="H13" s="20">
        <v>1</v>
      </c>
      <c r="I13" s="22">
        <v>1</v>
      </c>
      <c r="J13" s="27">
        <v>1</v>
      </c>
      <c r="K13" s="23"/>
      <c r="L13" s="28"/>
      <c r="M13" s="28"/>
      <c r="N13" s="29" t="s">
        <v>148</v>
      </c>
      <c r="O13" s="29">
        <v>1100</v>
      </c>
      <c r="P13" s="29"/>
      <c r="Q13" s="28"/>
      <c r="R13" s="30"/>
      <c r="S13" s="24"/>
      <c r="T13" s="40"/>
      <c r="U13" s="40"/>
      <c r="V13" s="25">
        <f t="shared" si="0"/>
        <v>0</v>
      </c>
      <c r="W13" s="25">
        <f t="shared" si="1"/>
        <v>0</v>
      </c>
      <c r="X13" s="26"/>
      <c r="Y13" s="27">
        <v>9</v>
      </c>
      <c r="Z13" s="27">
        <v>24</v>
      </c>
      <c r="AA13" s="27">
        <v>12</v>
      </c>
      <c r="AB13" s="26"/>
      <c r="AC13" s="31">
        <f t="shared" si="3"/>
        <v>2179.8720000000003</v>
      </c>
      <c r="AD13" s="31">
        <f t="shared" si="4"/>
        <v>0</v>
      </c>
      <c r="AE13" s="31">
        <f t="shared" si="2"/>
        <v>2179.8720000000003</v>
      </c>
      <c r="AF13"/>
    </row>
    <row r="14" spans="1:32" ht="24.95" customHeight="1">
      <c r="A14" s="19">
        <v>11</v>
      </c>
      <c r="B14" s="21" t="s">
        <v>68</v>
      </c>
      <c r="C14" s="21" t="s">
        <v>315</v>
      </c>
      <c r="D14" s="21" t="s">
        <v>70</v>
      </c>
      <c r="E14" s="21" t="s">
        <v>183</v>
      </c>
      <c r="F14" s="21" t="s">
        <v>337</v>
      </c>
      <c r="G14" s="21">
        <v>19</v>
      </c>
      <c r="H14" s="20">
        <v>27</v>
      </c>
      <c r="I14" s="22">
        <v>1</v>
      </c>
      <c r="J14" s="27">
        <v>27</v>
      </c>
      <c r="K14" s="23"/>
      <c r="L14" s="28"/>
      <c r="M14" s="28"/>
      <c r="N14" s="29" t="s">
        <v>148</v>
      </c>
      <c r="O14" s="29">
        <v>600</v>
      </c>
      <c r="P14" s="29"/>
      <c r="Q14" s="28"/>
      <c r="R14" s="30"/>
      <c r="S14" s="24"/>
      <c r="T14" s="40"/>
      <c r="U14" s="40"/>
      <c r="V14" s="25">
        <f t="shared" si="0"/>
        <v>0</v>
      </c>
      <c r="W14" s="25">
        <f t="shared" si="1"/>
        <v>0</v>
      </c>
      <c r="X14" s="26"/>
      <c r="Y14" s="27">
        <v>9</v>
      </c>
      <c r="Z14" s="27">
        <v>24</v>
      </c>
      <c r="AA14" s="27">
        <v>12</v>
      </c>
      <c r="AB14" s="26"/>
      <c r="AC14" s="31">
        <f t="shared" si="3"/>
        <v>38561.183999999994</v>
      </c>
      <c r="AD14" s="31">
        <f t="shared" si="4"/>
        <v>0</v>
      </c>
      <c r="AE14" s="31">
        <f t="shared" si="2"/>
        <v>38561.183999999994</v>
      </c>
      <c r="AF14"/>
    </row>
    <row r="15" spans="1:32" ht="24.95" customHeight="1">
      <c r="A15" s="19">
        <v>12</v>
      </c>
      <c r="B15" s="21" t="s">
        <v>68</v>
      </c>
      <c r="C15" s="21" t="s">
        <v>315</v>
      </c>
      <c r="D15" s="21" t="s">
        <v>70</v>
      </c>
      <c r="E15" s="21" t="s">
        <v>130</v>
      </c>
      <c r="F15" s="21" t="s">
        <v>338</v>
      </c>
      <c r="G15" s="21">
        <v>0</v>
      </c>
      <c r="H15" s="20">
        <v>7</v>
      </c>
      <c r="I15" s="22">
        <v>1</v>
      </c>
      <c r="J15" s="27">
        <v>7</v>
      </c>
      <c r="K15" s="23"/>
      <c r="L15" s="28"/>
      <c r="M15" s="28"/>
      <c r="N15" s="29" t="s">
        <v>148</v>
      </c>
      <c r="O15" s="29">
        <v>2400</v>
      </c>
      <c r="P15" s="29"/>
      <c r="Q15" s="28"/>
      <c r="R15" s="30"/>
      <c r="S15" s="24"/>
      <c r="T15" s="40"/>
      <c r="U15" s="40"/>
      <c r="V15" s="25">
        <f t="shared" si="0"/>
        <v>0</v>
      </c>
      <c r="W15" s="25">
        <f t="shared" si="1"/>
        <v>0</v>
      </c>
      <c r="X15" s="26"/>
      <c r="Y15" s="27">
        <v>9</v>
      </c>
      <c r="Z15" s="27">
        <v>24</v>
      </c>
      <c r="AA15" s="27">
        <v>12</v>
      </c>
      <c r="AB15" s="26"/>
      <c r="AC15" s="31">
        <f t="shared" si="3"/>
        <v>0</v>
      </c>
      <c r="AD15" s="31">
        <f t="shared" si="4"/>
        <v>0</v>
      </c>
      <c r="AE15" s="31">
        <f t="shared" si="2"/>
        <v>0</v>
      </c>
      <c r="AF15"/>
    </row>
    <row r="16" spans="1:32" ht="24.95" customHeight="1">
      <c r="A16" s="19">
        <v>13</v>
      </c>
      <c r="B16" s="21" t="s">
        <v>68</v>
      </c>
      <c r="C16" s="21" t="s">
        <v>316</v>
      </c>
      <c r="D16" s="21" t="s">
        <v>70</v>
      </c>
      <c r="E16" s="21" t="s">
        <v>163</v>
      </c>
      <c r="F16" s="21" t="s">
        <v>164</v>
      </c>
      <c r="G16" s="21">
        <v>34</v>
      </c>
      <c r="H16" s="20">
        <v>2</v>
      </c>
      <c r="I16" s="22">
        <v>2</v>
      </c>
      <c r="J16" s="27">
        <v>4</v>
      </c>
      <c r="K16" s="23"/>
      <c r="L16" s="28"/>
      <c r="M16" s="28"/>
      <c r="N16" s="29" t="s">
        <v>148</v>
      </c>
      <c r="O16" s="29">
        <v>5000</v>
      </c>
      <c r="P16" s="29"/>
      <c r="Q16" s="28"/>
      <c r="R16" s="30"/>
      <c r="S16" s="24"/>
      <c r="T16" s="40"/>
      <c r="U16" s="40"/>
      <c r="V16" s="25">
        <f t="shared" si="0"/>
        <v>0</v>
      </c>
      <c r="W16" s="25">
        <f t="shared" si="1"/>
        <v>0</v>
      </c>
      <c r="X16" s="26"/>
      <c r="Y16" s="27">
        <v>9</v>
      </c>
      <c r="Z16" s="27">
        <v>24</v>
      </c>
      <c r="AA16" s="27">
        <v>12</v>
      </c>
      <c r="AB16" s="26"/>
      <c r="AC16" s="31">
        <f t="shared" si="3"/>
        <v>10222.848</v>
      </c>
      <c r="AD16" s="31">
        <f t="shared" si="4"/>
        <v>0</v>
      </c>
      <c r="AE16" s="31">
        <f t="shared" si="2"/>
        <v>10222.848</v>
      </c>
      <c r="AF16"/>
    </row>
    <row r="17" spans="1:32" ht="24.95" customHeight="1">
      <c r="A17" s="19">
        <v>14</v>
      </c>
      <c r="B17" s="21" t="s">
        <v>68</v>
      </c>
      <c r="C17" s="21" t="s">
        <v>317</v>
      </c>
      <c r="D17" s="21" t="s">
        <v>70</v>
      </c>
      <c r="E17" s="21" t="s">
        <v>334</v>
      </c>
      <c r="F17" s="21" t="s">
        <v>203</v>
      </c>
      <c r="G17" s="21">
        <v>14</v>
      </c>
      <c r="H17" s="20">
        <v>3</v>
      </c>
      <c r="I17" s="22">
        <v>1</v>
      </c>
      <c r="J17" s="27">
        <v>3</v>
      </c>
      <c r="K17" s="23"/>
      <c r="L17" s="28"/>
      <c r="M17" s="28"/>
      <c r="N17" s="29" t="s">
        <v>148</v>
      </c>
      <c r="O17" s="29">
        <v>600</v>
      </c>
      <c r="P17" s="29"/>
      <c r="Q17" s="28"/>
      <c r="R17" s="30"/>
      <c r="S17" s="24"/>
      <c r="T17" s="40"/>
      <c r="U17" s="40"/>
      <c r="V17" s="25">
        <f t="shared" si="0"/>
        <v>0</v>
      </c>
      <c r="W17" s="25">
        <f t="shared" si="1"/>
        <v>0</v>
      </c>
      <c r="X17" s="26"/>
      <c r="Y17" s="27">
        <v>9</v>
      </c>
      <c r="Z17" s="27">
        <v>24</v>
      </c>
      <c r="AA17" s="27">
        <v>12</v>
      </c>
      <c r="AB17" s="26"/>
      <c r="AC17" s="31">
        <f t="shared" si="3"/>
        <v>3157.056</v>
      </c>
      <c r="AD17" s="31">
        <f t="shared" si="4"/>
        <v>0</v>
      </c>
      <c r="AE17" s="31">
        <f t="shared" si="2"/>
        <v>3157.056</v>
      </c>
      <c r="AF17"/>
    </row>
    <row r="18" spans="1:32" ht="24.95" customHeight="1">
      <c r="A18" s="19">
        <v>15</v>
      </c>
      <c r="B18" s="21" t="s">
        <v>68</v>
      </c>
      <c r="C18" s="21" t="s">
        <v>318</v>
      </c>
      <c r="D18" s="21" t="s">
        <v>70</v>
      </c>
      <c r="E18" s="21" t="s">
        <v>124</v>
      </c>
      <c r="F18" s="21" t="s">
        <v>127</v>
      </c>
      <c r="G18" s="21">
        <v>26</v>
      </c>
      <c r="H18" s="20">
        <v>2</v>
      </c>
      <c r="I18" s="22">
        <v>2</v>
      </c>
      <c r="J18" s="27">
        <v>4</v>
      </c>
      <c r="K18" s="23"/>
      <c r="L18" s="28"/>
      <c r="M18" s="28"/>
      <c r="N18" s="29" t="s">
        <v>148</v>
      </c>
      <c r="O18" s="29">
        <v>2000</v>
      </c>
      <c r="P18" s="29"/>
      <c r="Q18" s="28"/>
      <c r="R18" s="30"/>
      <c r="S18" s="24"/>
      <c r="T18" s="40"/>
      <c r="U18" s="40"/>
      <c r="V18" s="25">
        <f t="shared" si="0"/>
        <v>0</v>
      </c>
      <c r="W18" s="25">
        <f t="shared" si="1"/>
        <v>0</v>
      </c>
      <c r="X18" s="26"/>
      <c r="Y18" s="27">
        <v>9</v>
      </c>
      <c r="Z18" s="27">
        <v>24</v>
      </c>
      <c r="AA18" s="27">
        <v>12</v>
      </c>
      <c r="AB18" s="26"/>
      <c r="AC18" s="31">
        <f t="shared" si="3"/>
        <v>7817.4719999999998</v>
      </c>
      <c r="AD18" s="31">
        <f t="shared" si="4"/>
        <v>0</v>
      </c>
      <c r="AE18" s="31">
        <f t="shared" si="2"/>
        <v>7817.4719999999998</v>
      </c>
      <c r="AF18"/>
    </row>
    <row r="19" spans="1:32" ht="24.95" customHeight="1">
      <c r="A19" s="19">
        <v>16</v>
      </c>
      <c r="B19" s="21" t="s">
        <v>68</v>
      </c>
      <c r="C19" s="21" t="s">
        <v>319</v>
      </c>
      <c r="D19" s="21" t="s">
        <v>70</v>
      </c>
      <c r="E19" s="21" t="s">
        <v>334</v>
      </c>
      <c r="F19" s="21" t="s">
        <v>168</v>
      </c>
      <c r="G19" s="21">
        <v>14</v>
      </c>
      <c r="H19" s="20">
        <v>1</v>
      </c>
      <c r="I19" s="22">
        <v>1</v>
      </c>
      <c r="J19" s="27">
        <v>1</v>
      </c>
      <c r="K19" s="23"/>
      <c r="L19" s="28"/>
      <c r="M19" s="28"/>
      <c r="N19" s="29" t="s">
        <v>148</v>
      </c>
      <c r="O19" s="29">
        <v>800</v>
      </c>
      <c r="P19" s="29"/>
      <c r="Q19" s="28"/>
      <c r="R19" s="30"/>
      <c r="S19" s="24"/>
      <c r="T19" s="40"/>
      <c r="U19" s="40"/>
      <c r="V19" s="25">
        <f t="shared" si="0"/>
        <v>0</v>
      </c>
      <c r="W19" s="25">
        <f t="shared" si="1"/>
        <v>0</v>
      </c>
      <c r="X19" s="26"/>
      <c r="Y19" s="27">
        <v>9</v>
      </c>
      <c r="Z19" s="27">
        <v>24</v>
      </c>
      <c r="AA19" s="27">
        <v>12</v>
      </c>
      <c r="AB19" s="26"/>
      <c r="AC19" s="31">
        <f t="shared" si="3"/>
        <v>1052.3519999999999</v>
      </c>
      <c r="AD19" s="31">
        <f t="shared" si="4"/>
        <v>0</v>
      </c>
      <c r="AE19" s="31">
        <f t="shared" si="2"/>
        <v>1052.3519999999999</v>
      </c>
      <c r="AF19"/>
    </row>
    <row r="20" spans="1:32" ht="24.95" customHeight="1">
      <c r="A20" s="19">
        <v>17</v>
      </c>
      <c r="B20" s="21" t="s">
        <v>68</v>
      </c>
      <c r="C20" s="21" t="s">
        <v>319</v>
      </c>
      <c r="D20" s="21" t="s">
        <v>70</v>
      </c>
      <c r="E20" s="21" t="s">
        <v>173</v>
      </c>
      <c r="F20" s="21" t="s">
        <v>252</v>
      </c>
      <c r="G20" s="21">
        <v>16</v>
      </c>
      <c r="H20" s="20">
        <v>1</v>
      </c>
      <c r="I20" s="22">
        <v>1</v>
      </c>
      <c r="J20" s="27">
        <v>1</v>
      </c>
      <c r="K20" s="23"/>
      <c r="L20" s="28"/>
      <c r="M20" s="28"/>
      <c r="N20" s="29" t="s">
        <v>149</v>
      </c>
      <c r="O20" s="29">
        <v>700</v>
      </c>
      <c r="P20" s="29"/>
      <c r="Q20" s="28"/>
      <c r="R20" s="30"/>
      <c r="S20" s="24"/>
      <c r="T20" s="40"/>
      <c r="U20" s="40"/>
      <c r="V20" s="25">
        <f t="shared" si="0"/>
        <v>0</v>
      </c>
      <c r="W20" s="25">
        <f t="shared" si="1"/>
        <v>0</v>
      </c>
      <c r="X20" s="26"/>
      <c r="Y20" s="27">
        <v>9</v>
      </c>
      <c r="Z20" s="27">
        <v>24</v>
      </c>
      <c r="AA20" s="27">
        <v>12</v>
      </c>
      <c r="AB20" s="26"/>
      <c r="AC20" s="31">
        <f t="shared" si="3"/>
        <v>1202.6880000000001</v>
      </c>
      <c r="AD20" s="31">
        <f t="shared" si="4"/>
        <v>0</v>
      </c>
      <c r="AE20" s="31">
        <f t="shared" si="2"/>
        <v>1202.6880000000001</v>
      </c>
      <c r="AF20"/>
    </row>
    <row r="21" spans="1:32" ht="24.95" customHeight="1">
      <c r="A21" s="19">
        <v>18</v>
      </c>
      <c r="B21" s="21" t="s">
        <v>68</v>
      </c>
      <c r="C21" s="21" t="s">
        <v>320</v>
      </c>
      <c r="D21" s="21" t="s">
        <v>70</v>
      </c>
      <c r="E21" s="21" t="s">
        <v>183</v>
      </c>
      <c r="F21" s="21" t="s">
        <v>337</v>
      </c>
      <c r="G21" s="21">
        <v>19</v>
      </c>
      <c r="H21" s="20">
        <v>1</v>
      </c>
      <c r="I21" s="22">
        <v>1</v>
      </c>
      <c r="J21" s="27">
        <v>1</v>
      </c>
      <c r="K21" s="23"/>
      <c r="L21" s="28"/>
      <c r="M21" s="28"/>
      <c r="N21" s="29" t="s">
        <v>148</v>
      </c>
      <c r="O21" s="29">
        <v>600</v>
      </c>
      <c r="P21" s="29"/>
      <c r="Q21" s="28"/>
      <c r="R21" s="30"/>
      <c r="S21" s="24"/>
      <c r="T21" s="40"/>
      <c r="U21" s="40"/>
      <c r="V21" s="25">
        <f t="shared" si="0"/>
        <v>0</v>
      </c>
      <c r="W21" s="25">
        <f t="shared" si="1"/>
        <v>0</v>
      </c>
      <c r="X21" s="26"/>
      <c r="Y21" s="27">
        <v>9</v>
      </c>
      <c r="Z21" s="27">
        <v>24</v>
      </c>
      <c r="AA21" s="27">
        <v>12</v>
      </c>
      <c r="AB21" s="26"/>
      <c r="AC21" s="31">
        <f t="shared" si="3"/>
        <v>1428.192</v>
      </c>
      <c r="AD21" s="31">
        <f t="shared" si="4"/>
        <v>0</v>
      </c>
      <c r="AE21" s="31">
        <f t="shared" si="2"/>
        <v>1428.192</v>
      </c>
      <c r="AF21"/>
    </row>
    <row r="22" spans="1:32" ht="24.95" customHeight="1">
      <c r="A22" s="19">
        <v>19</v>
      </c>
      <c r="B22" s="21" t="s">
        <v>68</v>
      </c>
      <c r="C22" s="21" t="s">
        <v>320</v>
      </c>
      <c r="D22" s="21" t="s">
        <v>70</v>
      </c>
      <c r="E22" s="21" t="s">
        <v>130</v>
      </c>
      <c r="F22" s="21" t="s">
        <v>338</v>
      </c>
      <c r="G22" s="21">
        <v>0</v>
      </c>
      <c r="H22" s="20">
        <v>1</v>
      </c>
      <c r="I22" s="22">
        <v>1</v>
      </c>
      <c r="J22" s="27">
        <v>1</v>
      </c>
      <c r="K22" s="23"/>
      <c r="L22" s="28"/>
      <c r="M22" s="28"/>
      <c r="N22" s="29" t="s">
        <v>148</v>
      </c>
      <c r="O22" s="29">
        <v>2400</v>
      </c>
      <c r="P22" s="29"/>
      <c r="Q22" s="28"/>
      <c r="R22" s="30"/>
      <c r="S22" s="24"/>
      <c r="T22" s="40"/>
      <c r="U22" s="40"/>
      <c r="V22" s="25">
        <f t="shared" si="0"/>
        <v>0</v>
      </c>
      <c r="W22" s="25">
        <f t="shared" si="1"/>
        <v>0</v>
      </c>
      <c r="X22" s="26"/>
      <c r="Y22" s="27">
        <v>9</v>
      </c>
      <c r="Z22" s="27">
        <v>24</v>
      </c>
      <c r="AA22" s="27">
        <v>12</v>
      </c>
      <c r="AB22" s="26"/>
      <c r="AC22" s="31">
        <f t="shared" si="3"/>
        <v>0</v>
      </c>
      <c r="AD22" s="31">
        <f t="shared" si="4"/>
        <v>0</v>
      </c>
      <c r="AE22" s="31">
        <f t="shared" si="2"/>
        <v>0</v>
      </c>
      <c r="AF22"/>
    </row>
    <row r="23" spans="1:32" ht="24.95" customHeight="1">
      <c r="A23" s="19">
        <v>20</v>
      </c>
      <c r="B23" s="21" t="s">
        <v>68</v>
      </c>
      <c r="C23" s="21" t="s">
        <v>320</v>
      </c>
      <c r="D23" s="21" t="s">
        <v>70</v>
      </c>
      <c r="E23" s="21" t="s">
        <v>122</v>
      </c>
      <c r="F23" s="21" t="s">
        <v>252</v>
      </c>
      <c r="G23" s="21">
        <v>60</v>
      </c>
      <c r="H23" s="20">
        <v>1</v>
      </c>
      <c r="I23" s="22">
        <v>1</v>
      </c>
      <c r="J23" s="27">
        <v>1</v>
      </c>
      <c r="K23" s="23"/>
      <c r="L23" s="28"/>
      <c r="M23" s="28"/>
      <c r="N23" s="29" t="s">
        <v>149</v>
      </c>
      <c r="O23" s="29">
        <v>800</v>
      </c>
      <c r="P23" s="29"/>
      <c r="Q23" s="28"/>
      <c r="R23" s="30"/>
      <c r="S23" s="24"/>
      <c r="T23" s="40"/>
      <c r="U23" s="40"/>
      <c r="V23" s="25">
        <f t="shared" si="0"/>
        <v>0</v>
      </c>
      <c r="W23" s="25">
        <f t="shared" si="1"/>
        <v>0</v>
      </c>
      <c r="X23" s="26"/>
      <c r="Y23" s="27">
        <v>9</v>
      </c>
      <c r="Z23" s="27">
        <v>24</v>
      </c>
      <c r="AA23" s="27">
        <v>12</v>
      </c>
      <c r="AB23" s="26"/>
      <c r="AC23" s="31">
        <f t="shared" si="3"/>
        <v>4510.08</v>
      </c>
      <c r="AD23" s="31">
        <f t="shared" si="4"/>
        <v>0</v>
      </c>
      <c r="AE23" s="31">
        <f t="shared" si="2"/>
        <v>4510.08</v>
      </c>
      <c r="AF23"/>
    </row>
    <row r="24" spans="1:32" ht="24.95" customHeight="1">
      <c r="A24" s="19">
        <v>21</v>
      </c>
      <c r="B24" s="21" t="s">
        <v>68</v>
      </c>
      <c r="C24" s="21" t="s">
        <v>321</v>
      </c>
      <c r="D24" s="21" t="s">
        <v>70</v>
      </c>
      <c r="E24" s="21" t="s">
        <v>118</v>
      </c>
      <c r="F24" s="21" t="s">
        <v>137</v>
      </c>
      <c r="G24" s="21">
        <v>42</v>
      </c>
      <c r="H24" s="20">
        <v>1</v>
      </c>
      <c r="I24" s="22">
        <v>1</v>
      </c>
      <c r="J24" s="27">
        <v>1</v>
      </c>
      <c r="K24" s="23"/>
      <c r="L24" s="28"/>
      <c r="M24" s="28"/>
      <c r="N24" s="29" t="s">
        <v>148</v>
      </c>
      <c r="O24" s="29">
        <v>2500</v>
      </c>
      <c r="P24" s="29"/>
      <c r="Q24" s="28"/>
      <c r="R24" s="30"/>
      <c r="S24" s="24"/>
      <c r="T24" s="40"/>
      <c r="U24" s="40"/>
      <c r="V24" s="25">
        <f t="shared" si="0"/>
        <v>0</v>
      </c>
      <c r="W24" s="25">
        <f t="shared" si="1"/>
        <v>0</v>
      </c>
      <c r="X24" s="26"/>
      <c r="Y24" s="27">
        <v>9</v>
      </c>
      <c r="Z24" s="27">
        <v>24</v>
      </c>
      <c r="AA24" s="27">
        <v>12</v>
      </c>
      <c r="AB24" s="26"/>
      <c r="AC24" s="31">
        <f t="shared" si="3"/>
        <v>3157.056</v>
      </c>
      <c r="AD24" s="31">
        <f t="shared" si="4"/>
        <v>0</v>
      </c>
      <c r="AE24" s="31">
        <f t="shared" si="2"/>
        <v>3157.056</v>
      </c>
      <c r="AF24"/>
    </row>
    <row r="25" spans="1:32" ht="24.95" customHeight="1">
      <c r="A25" s="19">
        <v>22</v>
      </c>
      <c r="B25" s="21" t="s">
        <v>68</v>
      </c>
      <c r="C25" s="21" t="s">
        <v>322</v>
      </c>
      <c r="D25" s="21" t="s">
        <v>70</v>
      </c>
      <c r="E25" s="21" t="s">
        <v>334</v>
      </c>
      <c r="F25" s="21" t="s">
        <v>168</v>
      </c>
      <c r="G25" s="21">
        <v>14</v>
      </c>
      <c r="H25" s="20">
        <v>3</v>
      </c>
      <c r="I25" s="22">
        <v>1</v>
      </c>
      <c r="J25" s="27">
        <v>3</v>
      </c>
      <c r="K25" s="23"/>
      <c r="L25" s="28"/>
      <c r="M25" s="28"/>
      <c r="N25" s="29" t="s">
        <v>148</v>
      </c>
      <c r="O25" s="29">
        <v>800</v>
      </c>
      <c r="P25" s="29"/>
      <c r="Q25" s="28"/>
      <c r="R25" s="30"/>
      <c r="S25" s="24"/>
      <c r="T25" s="40"/>
      <c r="U25" s="40"/>
      <c r="V25" s="25">
        <f t="shared" si="0"/>
        <v>0</v>
      </c>
      <c r="W25" s="25">
        <f t="shared" si="1"/>
        <v>0</v>
      </c>
      <c r="X25" s="26"/>
      <c r="Y25" s="27">
        <v>9</v>
      </c>
      <c r="Z25" s="27">
        <v>24</v>
      </c>
      <c r="AA25" s="27">
        <v>12</v>
      </c>
      <c r="AB25" s="26"/>
      <c r="AC25" s="31">
        <f t="shared" si="3"/>
        <v>3157.056</v>
      </c>
      <c r="AD25" s="31">
        <f t="shared" si="4"/>
        <v>0</v>
      </c>
      <c r="AE25" s="31">
        <f t="shared" si="2"/>
        <v>3157.056</v>
      </c>
      <c r="AF25"/>
    </row>
    <row r="26" spans="1:32" ht="24.95" customHeight="1">
      <c r="A26" s="19">
        <v>23</v>
      </c>
      <c r="B26" s="21" t="s">
        <v>68</v>
      </c>
      <c r="C26" s="21" t="s">
        <v>323</v>
      </c>
      <c r="D26" s="21" t="s">
        <v>70</v>
      </c>
      <c r="E26" s="21" t="s">
        <v>183</v>
      </c>
      <c r="F26" s="21" t="s">
        <v>337</v>
      </c>
      <c r="G26" s="21">
        <v>19</v>
      </c>
      <c r="H26" s="20">
        <v>7</v>
      </c>
      <c r="I26" s="22">
        <v>1</v>
      </c>
      <c r="J26" s="27">
        <v>7</v>
      </c>
      <c r="K26" s="23"/>
      <c r="L26" s="28"/>
      <c r="M26" s="28"/>
      <c r="N26" s="29" t="s">
        <v>148</v>
      </c>
      <c r="O26" s="29">
        <v>600</v>
      </c>
      <c r="P26" s="29"/>
      <c r="Q26" s="28"/>
      <c r="R26" s="30"/>
      <c r="S26" s="24"/>
      <c r="T26" s="40"/>
      <c r="U26" s="40"/>
      <c r="V26" s="25">
        <f t="shared" si="0"/>
        <v>0</v>
      </c>
      <c r="W26" s="25">
        <f t="shared" si="1"/>
        <v>0</v>
      </c>
      <c r="X26" s="26"/>
      <c r="Y26" s="27">
        <v>9</v>
      </c>
      <c r="Z26" s="27">
        <v>24</v>
      </c>
      <c r="AA26" s="27">
        <v>12</v>
      </c>
      <c r="AB26" s="26"/>
      <c r="AC26" s="31">
        <f t="shared" si="3"/>
        <v>9997.3439999999991</v>
      </c>
      <c r="AD26" s="31">
        <f t="shared" si="4"/>
        <v>0</v>
      </c>
      <c r="AE26" s="31">
        <f t="shared" si="2"/>
        <v>9997.3439999999991</v>
      </c>
      <c r="AF26"/>
    </row>
    <row r="27" spans="1:32" ht="24.95" customHeight="1">
      <c r="A27" s="19">
        <v>24</v>
      </c>
      <c r="B27" s="21" t="s">
        <v>68</v>
      </c>
      <c r="C27" s="21" t="s">
        <v>324</v>
      </c>
      <c r="D27" s="21" t="s">
        <v>70</v>
      </c>
      <c r="E27" s="21" t="s">
        <v>184</v>
      </c>
      <c r="F27" s="21" t="s">
        <v>170</v>
      </c>
      <c r="G27" s="21">
        <v>15</v>
      </c>
      <c r="H27" s="20">
        <v>1</v>
      </c>
      <c r="I27" s="22">
        <v>1</v>
      </c>
      <c r="J27" s="27">
        <v>1</v>
      </c>
      <c r="K27" s="23"/>
      <c r="L27" s="28"/>
      <c r="M27" s="28"/>
      <c r="N27" s="29" t="s">
        <v>148</v>
      </c>
      <c r="O27" s="29">
        <v>1100</v>
      </c>
      <c r="P27" s="29"/>
      <c r="Q27" s="28"/>
      <c r="R27" s="30"/>
      <c r="S27" s="24"/>
      <c r="T27" s="40"/>
      <c r="U27" s="40"/>
      <c r="V27" s="25">
        <f t="shared" si="0"/>
        <v>0</v>
      </c>
      <c r="W27" s="25">
        <f t="shared" si="1"/>
        <v>0</v>
      </c>
      <c r="X27" s="26"/>
      <c r="Y27" s="27">
        <v>9</v>
      </c>
      <c r="Z27" s="27">
        <v>24</v>
      </c>
      <c r="AA27" s="27">
        <v>12</v>
      </c>
      <c r="AB27" s="26"/>
      <c r="AC27" s="31">
        <f t="shared" si="3"/>
        <v>1127.52</v>
      </c>
      <c r="AD27" s="31">
        <f t="shared" si="4"/>
        <v>0</v>
      </c>
      <c r="AE27" s="31">
        <f t="shared" si="2"/>
        <v>1127.52</v>
      </c>
      <c r="AF27"/>
    </row>
    <row r="28" spans="1:32" ht="24.95" customHeight="1">
      <c r="A28" s="19">
        <v>25</v>
      </c>
      <c r="B28" s="21" t="s">
        <v>68</v>
      </c>
      <c r="C28" s="21" t="s">
        <v>324</v>
      </c>
      <c r="D28" s="21" t="s">
        <v>70</v>
      </c>
      <c r="E28" s="21" t="s">
        <v>130</v>
      </c>
      <c r="F28" s="21" t="s">
        <v>397</v>
      </c>
      <c r="G28" s="21">
        <v>0</v>
      </c>
      <c r="H28" s="20">
        <v>4</v>
      </c>
      <c r="I28" s="22">
        <v>8</v>
      </c>
      <c r="J28" s="27">
        <v>32</v>
      </c>
      <c r="K28" s="23"/>
      <c r="L28" s="28"/>
      <c r="M28" s="28"/>
      <c r="N28" s="29" t="s">
        <v>148</v>
      </c>
      <c r="O28" s="29">
        <v>8000</v>
      </c>
      <c r="P28" s="29"/>
      <c r="Q28" s="28"/>
      <c r="R28" s="30"/>
      <c r="S28" s="24"/>
      <c r="T28" s="40"/>
      <c r="U28" s="40"/>
      <c r="V28" s="25">
        <f t="shared" si="0"/>
        <v>0</v>
      </c>
      <c r="W28" s="25">
        <f t="shared" si="1"/>
        <v>0</v>
      </c>
      <c r="X28" s="26"/>
      <c r="Y28" s="27">
        <v>9</v>
      </c>
      <c r="Z28" s="27">
        <v>24</v>
      </c>
      <c r="AA28" s="27">
        <v>12</v>
      </c>
      <c r="AB28" s="26"/>
      <c r="AC28" s="31">
        <f t="shared" si="3"/>
        <v>0</v>
      </c>
      <c r="AD28" s="31">
        <f t="shared" si="4"/>
        <v>0</v>
      </c>
      <c r="AE28" s="31">
        <f t="shared" si="2"/>
        <v>0</v>
      </c>
      <c r="AF28"/>
    </row>
    <row r="29" spans="1:32" ht="24.95" customHeight="1">
      <c r="A29" s="19">
        <v>26</v>
      </c>
      <c r="B29" s="21" t="s">
        <v>68</v>
      </c>
      <c r="C29" s="21" t="s">
        <v>154</v>
      </c>
      <c r="D29" s="21" t="s">
        <v>70</v>
      </c>
      <c r="E29" s="21" t="s">
        <v>130</v>
      </c>
      <c r="F29" s="21" t="s">
        <v>339</v>
      </c>
      <c r="G29" s="21">
        <v>0</v>
      </c>
      <c r="H29" s="20">
        <v>4</v>
      </c>
      <c r="I29" s="22">
        <v>2</v>
      </c>
      <c r="J29" s="27">
        <v>8</v>
      </c>
      <c r="K29" s="23"/>
      <c r="L29" s="28"/>
      <c r="M29" s="28"/>
      <c r="N29" s="29" t="s">
        <v>148</v>
      </c>
      <c r="O29" s="29">
        <v>5000</v>
      </c>
      <c r="P29" s="29"/>
      <c r="Q29" s="28"/>
      <c r="R29" s="30"/>
      <c r="S29" s="24"/>
      <c r="T29" s="40"/>
      <c r="U29" s="40"/>
      <c r="V29" s="25">
        <f t="shared" si="0"/>
        <v>0</v>
      </c>
      <c r="W29" s="25">
        <f t="shared" si="1"/>
        <v>0</v>
      </c>
      <c r="X29" s="26"/>
      <c r="Y29" s="27">
        <v>9</v>
      </c>
      <c r="Z29" s="27">
        <v>24</v>
      </c>
      <c r="AA29" s="27">
        <v>12</v>
      </c>
      <c r="AB29" s="26"/>
      <c r="AC29" s="31">
        <f t="shared" si="3"/>
        <v>0</v>
      </c>
      <c r="AD29" s="31">
        <f t="shared" si="4"/>
        <v>0</v>
      </c>
      <c r="AE29" s="31">
        <f t="shared" si="2"/>
        <v>0</v>
      </c>
      <c r="AF29"/>
    </row>
    <row r="30" spans="1:32" ht="24.95" customHeight="1">
      <c r="A30" s="19">
        <v>27</v>
      </c>
      <c r="B30" s="21" t="s">
        <v>68</v>
      </c>
      <c r="C30" s="21" t="s">
        <v>154</v>
      </c>
      <c r="D30" s="21" t="s">
        <v>70</v>
      </c>
      <c r="E30" s="21" t="s">
        <v>130</v>
      </c>
      <c r="F30" s="21" t="s">
        <v>339</v>
      </c>
      <c r="G30" s="21">
        <v>0</v>
      </c>
      <c r="H30" s="20">
        <v>5</v>
      </c>
      <c r="I30" s="22">
        <v>2</v>
      </c>
      <c r="J30" s="27">
        <v>10</v>
      </c>
      <c r="K30" s="23"/>
      <c r="L30" s="28"/>
      <c r="M30" s="28"/>
      <c r="N30" s="29" t="s">
        <v>148</v>
      </c>
      <c r="O30" s="29">
        <v>5000</v>
      </c>
      <c r="P30" s="29"/>
      <c r="Q30" s="28"/>
      <c r="R30" s="30"/>
      <c r="S30" s="24"/>
      <c r="T30" s="40"/>
      <c r="U30" s="40"/>
      <c r="V30" s="25">
        <f t="shared" si="0"/>
        <v>0</v>
      </c>
      <c r="W30" s="25">
        <f t="shared" si="1"/>
        <v>0</v>
      </c>
      <c r="X30" s="26"/>
      <c r="Y30" s="27">
        <v>9</v>
      </c>
      <c r="Z30" s="27">
        <v>24</v>
      </c>
      <c r="AA30" s="27">
        <v>12</v>
      </c>
      <c r="AB30" s="26"/>
      <c r="AC30" s="31">
        <f t="shared" si="3"/>
        <v>0</v>
      </c>
      <c r="AD30" s="31">
        <f t="shared" si="4"/>
        <v>0</v>
      </c>
      <c r="AE30" s="31">
        <f t="shared" si="2"/>
        <v>0</v>
      </c>
      <c r="AF30"/>
    </row>
    <row r="31" spans="1:32" ht="24.95" customHeight="1">
      <c r="A31" s="19">
        <v>28</v>
      </c>
      <c r="B31" s="21" t="s">
        <v>68</v>
      </c>
      <c r="C31" s="21" t="s">
        <v>325</v>
      </c>
      <c r="D31" s="21" t="s">
        <v>70</v>
      </c>
      <c r="E31" s="21" t="s">
        <v>167</v>
      </c>
      <c r="F31" s="21" t="s">
        <v>273</v>
      </c>
      <c r="G31" s="21">
        <v>29</v>
      </c>
      <c r="H31" s="20">
        <v>1</v>
      </c>
      <c r="I31" s="22">
        <v>1</v>
      </c>
      <c r="J31" s="27">
        <v>1</v>
      </c>
      <c r="K31" s="23"/>
      <c r="L31" s="28"/>
      <c r="M31" s="28"/>
      <c r="N31" s="29" t="s">
        <v>148</v>
      </c>
      <c r="O31" s="29">
        <v>1100</v>
      </c>
      <c r="P31" s="29"/>
      <c r="Q31" s="28"/>
      <c r="R31" s="30"/>
      <c r="S31" s="24"/>
      <c r="T31" s="40"/>
      <c r="U31" s="40"/>
      <c r="V31" s="25">
        <f t="shared" si="0"/>
        <v>0</v>
      </c>
      <c r="W31" s="25">
        <f t="shared" si="1"/>
        <v>0</v>
      </c>
      <c r="X31" s="26"/>
      <c r="Y31" s="27">
        <v>9</v>
      </c>
      <c r="Z31" s="27">
        <v>24</v>
      </c>
      <c r="AA31" s="27">
        <v>12</v>
      </c>
      <c r="AB31" s="26"/>
      <c r="AC31" s="31">
        <f t="shared" si="3"/>
        <v>2179.8720000000003</v>
      </c>
      <c r="AD31" s="31">
        <f t="shared" si="4"/>
        <v>0</v>
      </c>
      <c r="AE31" s="31">
        <f t="shared" si="2"/>
        <v>2179.8720000000003</v>
      </c>
      <c r="AF31"/>
    </row>
    <row r="32" spans="1:32" ht="24.95" customHeight="1">
      <c r="A32" s="19">
        <v>29</v>
      </c>
      <c r="B32" s="21" t="s">
        <v>68</v>
      </c>
      <c r="C32" s="21" t="s">
        <v>325</v>
      </c>
      <c r="D32" s="21" t="s">
        <v>70</v>
      </c>
      <c r="E32" s="21" t="s">
        <v>183</v>
      </c>
      <c r="F32" s="21" t="s">
        <v>337</v>
      </c>
      <c r="G32" s="21">
        <v>19</v>
      </c>
      <c r="H32" s="20">
        <v>25</v>
      </c>
      <c r="I32" s="22">
        <v>1</v>
      </c>
      <c r="J32" s="27">
        <v>25</v>
      </c>
      <c r="K32" s="23"/>
      <c r="L32" s="28"/>
      <c r="M32" s="28"/>
      <c r="N32" s="29" t="s">
        <v>148</v>
      </c>
      <c r="O32" s="29">
        <v>600</v>
      </c>
      <c r="P32" s="29"/>
      <c r="Q32" s="28"/>
      <c r="R32" s="30"/>
      <c r="S32" s="24"/>
      <c r="T32" s="40"/>
      <c r="U32" s="40"/>
      <c r="V32" s="25">
        <f t="shared" si="0"/>
        <v>0</v>
      </c>
      <c r="W32" s="25">
        <f t="shared" si="1"/>
        <v>0</v>
      </c>
      <c r="X32" s="26"/>
      <c r="Y32" s="27">
        <v>9</v>
      </c>
      <c r="Z32" s="27">
        <v>24</v>
      </c>
      <c r="AA32" s="27">
        <v>12</v>
      </c>
      <c r="AB32" s="26"/>
      <c r="AC32" s="31">
        <f t="shared" si="3"/>
        <v>35704.800000000003</v>
      </c>
      <c r="AD32" s="31">
        <f t="shared" si="4"/>
        <v>0</v>
      </c>
      <c r="AE32" s="31">
        <f t="shared" si="2"/>
        <v>35704.800000000003</v>
      </c>
      <c r="AF32"/>
    </row>
    <row r="33" spans="1:32" ht="24.95" customHeight="1">
      <c r="A33" s="19">
        <v>30</v>
      </c>
      <c r="B33" s="21" t="s">
        <v>68</v>
      </c>
      <c r="C33" s="21" t="s">
        <v>325</v>
      </c>
      <c r="D33" s="21" t="s">
        <v>70</v>
      </c>
      <c r="E33" s="21" t="s">
        <v>130</v>
      </c>
      <c r="F33" s="21" t="s">
        <v>338</v>
      </c>
      <c r="G33" s="21">
        <v>0</v>
      </c>
      <c r="H33" s="20">
        <v>6</v>
      </c>
      <c r="I33" s="22">
        <v>1</v>
      </c>
      <c r="J33" s="27">
        <v>6</v>
      </c>
      <c r="K33" s="23"/>
      <c r="L33" s="28"/>
      <c r="M33" s="28"/>
      <c r="N33" s="29" t="s">
        <v>148</v>
      </c>
      <c r="O33" s="29">
        <v>2400</v>
      </c>
      <c r="P33" s="29"/>
      <c r="Q33" s="28"/>
      <c r="R33" s="30"/>
      <c r="S33" s="24"/>
      <c r="T33" s="40"/>
      <c r="U33" s="40"/>
      <c r="V33" s="25">
        <f t="shared" si="0"/>
        <v>0</v>
      </c>
      <c r="W33" s="25">
        <f t="shared" si="1"/>
        <v>0</v>
      </c>
      <c r="X33" s="26"/>
      <c r="Y33" s="27">
        <v>9</v>
      </c>
      <c r="Z33" s="27">
        <v>24</v>
      </c>
      <c r="AA33" s="27">
        <v>12</v>
      </c>
      <c r="AB33" s="26"/>
      <c r="AC33" s="31">
        <f t="shared" si="3"/>
        <v>0</v>
      </c>
      <c r="AD33" s="31">
        <f t="shared" si="4"/>
        <v>0</v>
      </c>
      <c r="AE33" s="31">
        <f t="shared" si="2"/>
        <v>0</v>
      </c>
      <c r="AF33"/>
    </row>
    <row r="34" spans="1:32" ht="24.95" customHeight="1">
      <c r="A34" s="19">
        <v>31</v>
      </c>
      <c r="B34" s="21" t="s">
        <v>68</v>
      </c>
      <c r="C34" s="21" t="s">
        <v>326</v>
      </c>
      <c r="D34" s="21" t="s">
        <v>70</v>
      </c>
      <c r="E34" s="21" t="s">
        <v>130</v>
      </c>
      <c r="F34" s="21" t="s">
        <v>340</v>
      </c>
      <c r="G34" s="21">
        <v>0</v>
      </c>
      <c r="H34" s="20">
        <v>2</v>
      </c>
      <c r="I34" s="22">
        <v>2</v>
      </c>
      <c r="J34" s="27">
        <v>4</v>
      </c>
      <c r="K34" s="23"/>
      <c r="L34" s="28"/>
      <c r="M34" s="28"/>
      <c r="N34" s="29" t="s">
        <v>148</v>
      </c>
      <c r="O34" s="29">
        <v>5200</v>
      </c>
      <c r="P34" s="29"/>
      <c r="Q34" s="28"/>
      <c r="R34" s="30"/>
      <c r="S34" s="24"/>
      <c r="T34" s="40"/>
      <c r="U34" s="40"/>
      <c r="V34" s="25">
        <f t="shared" si="0"/>
        <v>0</v>
      </c>
      <c r="W34" s="25">
        <f t="shared" si="1"/>
        <v>0</v>
      </c>
      <c r="X34" s="26"/>
      <c r="Y34" s="27">
        <v>9</v>
      </c>
      <c r="Z34" s="27">
        <v>24</v>
      </c>
      <c r="AA34" s="27">
        <v>12</v>
      </c>
      <c r="AB34" s="26"/>
      <c r="AC34" s="31">
        <f t="shared" si="3"/>
        <v>0</v>
      </c>
      <c r="AD34" s="31">
        <f t="shared" si="4"/>
        <v>0</v>
      </c>
      <c r="AE34" s="31">
        <f t="shared" si="2"/>
        <v>0</v>
      </c>
      <c r="AF34"/>
    </row>
    <row r="35" spans="1:32" ht="24.95" customHeight="1">
      <c r="A35" s="19">
        <v>32</v>
      </c>
      <c r="B35" s="21" t="s">
        <v>68</v>
      </c>
      <c r="C35" s="21" t="s">
        <v>304</v>
      </c>
      <c r="D35" s="21" t="s">
        <v>70</v>
      </c>
      <c r="E35" s="21" t="s">
        <v>132</v>
      </c>
      <c r="F35" s="21" t="s">
        <v>341</v>
      </c>
      <c r="G35" s="21">
        <v>42</v>
      </c>
      <c r="H35" s="20">
        <v>3</v>
      </c>
      <c r="I35" s="22">
        <v>1</v>
      </c>
      <c r="J35" s="27">
        <v>3</v>
      </c>
      <c r="K35" s="23"/>
      <c r="L35" s="28"/>
      <c r="M35" s="28"/>
      <c r="N35" s="29" t="s">
        <v>148</v>
      </c>
      <c r="O35" s="29">
        <v>2500</v>
      </c>
      <c r="P35" s="29"/>
      <c r="Q35" s="28"/>
      <c r="R35" s="30"/>
      <c r="S35" s="24"/>
      <c r="T35" s="40"/>
      <c r="U35" s="40"/>
      <c r="V35" s="25">
        <f t="shared" si="0"/>
        <v>0</v>
      </c>
      <c r="W35" s="25">
        <f t="shared" si="1"/>
        <v>0</v>
      </c>
      <c r="X35" s="26"/>
      <c r="Y35" s="27">
        <v>9</v>
      </c>
      <c r="Z35" s="27">
        <v>24</v>
      </c>
      <c r="AA35" s="27">
        <v>12</v>
      </c>
      <c r="AB35" s="26"/>
      <c r="AC35" s="31">
        <f t="shared" si="3"/>
        <v>9471.1679999999997</v>
      </c>
      <c r="AD35" s="31">
        <f t="shared" si="4"/>
        <v>0</v>
      </c>
      <c r="AE35" s="31">
        <f t="shared" si="2"/>
        <v>9471.1679999999997</v>
      </c>
      <c r="AF35"/>
    </row>
    <row r="36" spans="1:32" ht="24.95" customHeight="1">
      <c r="A36" s="19">
        <v>33</v>
      </c>
      <c r="B36" s="21" t="s">
        <v>68</v>
      </c>
      <c r="C36" s="21" t="s">
        <v>327</v>
      </c>
      <c r="D36" s="21" t="s">
        <v>70</v>
      </c>
      <c r="E36" s="21" t="s">
        <v>342</v>
      </c>
      <c r="F36" s="21" t="s">
        <v>170</v>
      </c>
      <c r="G36" s="21">
        <v>47</v>
      </c>
      <c r="H36" s="20">
        <v>1</v>
      </c>
      <c r="I36" s="22">
        <v>1</v>
      </c>
      <c r="J36" s="27">
        <v>1</v>
      </c>
      <c r="K36" s="23"/>
      <c r="L36" s="28"/>
      <c r="M36" s="28"/>
      <c r="N36" s="29" t="s">
        <v>148</v>
      </c>
      <c r="O36" s="29">
        <v>2800</v>
      </c>
      <c r="P36" s="29"/>
      <c r="Q36" s="28"/>
      <c r="R36" s="30"/>
      <c r="S36" s="24"/>
      <c r="T36" s="40"/>
      <c r="U36" s="40"/>
      <c r="V36" s="25">
        <f t="shared" si="0"/>
        <v>0</v>
      </c>
      <c r="W36" s="25">
        <f t="shared" si="1"/>
        <v>0</v>
      </c>
      <c r="X36" s="26"/>
      <c r="Y36" s="27">
        <v>9</v>
      </c>
      <c r="Z36" s="27">
        <v>24</v>
      </c>
      <c r="AA36" s="27">
        <v>12</v>
      </c>
      <c r="AB36" s="26"/>
      <c r="AC36" s="31">
        <f t="shared" si="3"/>
        <v>3532.8959999999997</v>
      </c>
      <c r="AD36" s="31">
        <f t="shared" si="4"/>
        <v>0</v>
      </c>
      <c r="AE36" s="31">
        <f t="shared" si="2"/>
        <v>3532.8959999999997</v>
      </c>
      <c r="AF36"/>
    </row>
    <row r="37" spans="1:32" ht="24.95" customHeight="1">
      <c r="A37" s="19">
        <v>34</v>
      </c>
      <c r="B37" s="21" t="s">
        <v>68</v>
      </c>
      <c r="C37" s="21" t="s">
        <v>327</v>
      </c>
      <c r="D37" s="21" t="s">
        <v>70</v>
      </c>
      <c r="E37" s="21" t="s">
        <v>183</v>
      </c>
      <c r="F37" s="21" t="s">
        <v>337</v>
      </c>
      <c r="G37" s="21">
        <v>19</v>
      </c>
      <c r="H37" s="20">
        <v>1</v>
      </c>
      <c r="I37" s="22">
        <v>1</v>
      </c>
      <c r="J37" s="27">
        <v>1</v>
      </c>
      <c r="K37" s="23"/>
      <c r="L37" s="28"/>
      <c r="M37" s="28"/>
      <c r="N37" s="29" t="s">
        <v>148</v>
      </c>
      <c r="O37" s="29">
        <v>600</v>
      </c>
      <c r="P37" s="29"/>
      <c r="Q37" s="28"/>
      <c r="R37" s="30"/>
      <c r="S37" s="24"/>
      <c r="T37" s="40"/>
      <c r="U37" s="40"/>
      <c r="V37" s="25">
        <f t="shared" si="0"/>
        <v>0</v>
      </c>
      <c r="W37" s="25">
        <f t="shared" si="1"/>
        <v>0</v>
      </c>
      <c r="X37" s="26"/>
      <c r="Y37" s="27">
        <v>9</v>
      </c>
      <c r="Z37" s="27">
        <v>24</v>
      </c>
      <c r="AA37" s="27">
        <v>12</v>
      </c>
      <c r="AB37" s="26"/>
      <c r="AC37" s="31">
        <f t="shared" si="3"/>
        <v>1428.192</v>
      </c>
      <c r="AD37" s="31">
        <f t="shared" si="4"/>
        <v>0</v>
      </c>
      <c r="AE37" s="31">
        <f t="shared" si="2"/>
        <v>1428.192</v>
      </c>
      <c r="AF37"/>
    </row>
    <row r="38" spans="1:32" ht="24.95" customHeight="1">
      <c r="A38" s="19">
        <v>35</v>
      </c>
      <c r="B38" s="21" t="s">
        <v>68</v>
      </c>
      <c r="C38" s="21" t="s">
        <v>327</v>
      </c>
      <c r="D38" s="21" t="s">
        <v>70</v>
      </c>
      <c r="E38" s="21" t="s">
        <v>122</v>
      </c>
      <c r="F38" s="21" t="s">
        <v>252</v>
      </c>
      <c r="G38" s="21">
        <v>60</v>
      </c>
      <c r="H38" s="20">
        <v>1</v>
      </c>
      <c r="I38" s="22">
        <v>1</v>
      </c>
      <c r="J38" s="27">
        <v>1</v>
      </c>
      <c r="K38" s="23"/>
      <c r="L38" s="28"/>
      <c r="M38" s="28"/>
      <c r="N38" s="29" t="s">
        <v>149</v>
      </c>
      <c r="O38" s="29">
        <v>800</v>
      </c>
      <c r="P38" s="29"/>
      <c r="Q38" s="28"/>
      <c r="R38" s="30"/>
      <c r="S38" s="24"/>
      <c r="T38" s="40"/>
      <c r="U38" s="40"/>
      <c r="V38" s="25">
        <f t="shared" si="0"/>
        <v>0</v>
      </c>
      <c r="W38" s="25">
        <f t="shared" si="1"/>
        <v>0</v>
      </c>
      <c r="X38" s="26"/>
      <c r="Y38" s="27">
        <v>9</v>
      </c>
      <c r="Z38" s="27">
        <v>24</v>
      </c>
      <c r="AA38" s="27">
        <v>12</v>
      </c>
      <c r="AB38" s="26"/>
      <c r="AC38" s="31">
        <f t="shared" si="3"/>
        <v>4510.08</v>
      </c>
      <c r="AD38" s="31">
        <f t="shared" si="4"/>
        <v>0</v>
      </c>
      <c r="AE38" s="31">
        <f t="shared" si="2"/>
        <v>4510.08</v>
      </c>
      <c r="AF38"/>
    </row>
    <row r="39" spans="1:32" ht="24.95" customHeight="1">
      <c r="A39" s="19">
        <v>36</v>
      </c>
      <c r="B39" s="21" t="s">
        <v>68</v>
      </c>
      <c r="C39" s="21" t="s">
        <v>328</v>
      </c>
      <c r="D39" s="21" t="s">
        <v>70</v>
      </c>
      <c r="E39" s="21" t="s">
        <v>183</v>
      </c>
      <c r="F39" s="21" t="s">
        <v>337</v>
      </c>
      <c r="G39" s="21">
        <v>19</v>
      </c>
      <c r="H39" s="20">
        <v>8</v>
      </c>
      <c r="I39" s="22">
        <v>1</v>
      </c>
      <c r="J39" s="27">
        <v>8</v>
      </c>
      <c r="K39" s="23"/>
      <c r="L39" s="28"/>
      <c r="M39" s="28"/>
      <c r="N39" s="29" t="s">
        <v>148</v>
      </c>
      <c r="O39" s="29">
        <v>600</v>
      </c>
      <c r="P39" s="29"/>
      <c r="Q39" s="28"/>
      <c r="R39" s="30"/>
      <c r="S39" s="24"/>
      <c r="T39" s="40"/>
      <c r="U39" s="40"/>
      <c r="V39" s="25">
        <f t="shared" si="0"/>
        <v>0</v>
      </c>
      <c r="W39" s="25">
        <f t="shared" si="1"/>
        <v>0</v>
      </c>
      <c r="X39" s="26"/>
      <c r="Y39" s="27">
        <v>9</v>
      </c>
      <c r="Z39" s="27">
        <v>24</v>
      </c>
      <c r="AA39" s="27">
        <v>12</v>
      </c>
      <c r="AB39" s="26"/>
      <c r="AC39" s="31">
        <f t="shared" si="3"/>
        <v>11425.536</v>
      </c>
      <c r="AD39" s="31">
        <f t="shared" si="4"/>
        <v>0</v>
      </c>
      <c r="AE39" s="31">
        <f t="shared" si="2"/>
        <v>11425.536</v>
      </c>
      <c r="AF39"/>
    </row>
    <row r="40" spans="1:32" ht="24.95" customHeight="1">
      <c r="A40" s="19">
        <v>37</v>
      </c>
      <c r="B40" s="21" t="s">
        <v>68</v>
      </c>
      <c r="C40" s="21" t="s">
        <v>329</v>
      </c>
      <c r="D40" s="21" t="s">
        <v>70</v>
      </c>
      <c r="E40" s="21" t="s">
        <v>184</v>
      </c>
      <c r="F40" s="21" t="s">
        <v>170</v>
      </c>
      <c r="G40" s="21">
        <v>15</v>
      </c>
      <c r="H40" s="21">
        <v>1</v>
      </c>
      <c r="I40" s="22">
        <v>1</v>
      </c>
      <c r="J40" s="27">
        <v>1</v>
      </c>
      <c r="K40" s="23"/>
      <c r="L40" s="28"/>
      <c r="M40" s="28"/>
      <c r="N40" s="29" t="s">
        <v>148</v>
      </c>
      <c r="O40" s="29">
        <v>1100</v>
      </c>
      <c r="P40" s="29"/>
      <c r="Q40" s="28"/>
      <c r="R40" s="30"/>
      <c r="S40" s="24"/>
      <c r="T40" s="40"/>
      <c r="U40" s="40"/>
      <c r="V40" s="25">
        <f t="shared" si="0"/>
        <v>0</v>
      </c>
      <c r="W40" s="25">
        <f t="shared" si="1"/>
        <v>0</v>
      </c>
      <c r="X40" s="26"/>
      <c r="Y40" s="27">
        <v>9</v>
      </c>
      <c r="Z40" s="27">
        <v>24</v>
      </c>
      <c r="AA40" s="27">
        <v>12</v>
      </c>
      <c r="AB40" s="26"/>
      <c r="AC40" s="31">
        <f t="shared" si="3"/>
        <v>1127.52</v>
      </c>
      <c r="AD40" s="31">
        <f t="shared" si="4"/>
        <v>0</v>
      </c>
      <c r="AE40" s="31">
        <f t="shared" si="2"/>
        <v>1127.52</v>
      </c>
      <c r="AF40"/>
    </row>
    <row r="41" spans="1:32" ht="24.95" customHeight="1">
      <c r="A41" s="19">
        <v>38</v>
      </c>
      <c r="B41" s="21" t="s">
        <v>68</v>
      </c>
      <c r="C41" s="21" t="s">
        <v>329</v>
      </c>
      <c r="D41" s="21" t="s">
        <v>70</v>
      </c>
      <c r="E41" s="21" t="s">
        <v>183</v>
      </c>
      <c r="F41" s="21" t="s">
        <v>168</v>
      </c>
      <c r="G41" s="21">
        <v>19</v>
      </c>
      <c r="H41" s="21">
        <v>3</v>
      </c>
      <c r="I41" s="22">
        <v>1</v>
      </c>
      <c r="J41" s="27">
        <v>3</v>
      </c>
      <c r="K41" s="23"/>
      <c r="L41" s="28"/>
      <c r="M41" s="28"/>
      <c r="N41" s="29" t="s">
        <v>148</v>
      </c>
      <c r="O41" s="29">
        <v>800</v>
      </c>
      <c r="P41" s="29"/>
      <c r="Q41" s="28"/>
      <c r="R41" s="30"/>
      <c r="S41" s="24"/>
      <c r="T41" s="40"/>
      <c r="U41" s="40"/>
      <c r="V41" s="25">
        <f t="shared" si="0"/>
        <v>0</v>
      </c>
      <c r="W41" s="25">
        <f t="shared" si="1"/>
        <v>0</v>
      </c>
      <c r="X41" s="26"/>
      <c r="Y41" s="27">
        <v>9</v>
      </c>
      <c r="Z41" s="27">
        <v>24</v>
      </c>
      <c r="AA41" s="27">
        <v>12</v>
      </c>
      <c r="AB41" s="26"/>
      <c r="AC41" s="31">
        <f t="shared" si="3"/>
        <v>4284.576</v>
      </c>
      <c r="AD41" s="31">
        <f t="shared" si="4"/>
        <v>0</v>
      </c>
      <c r="AE41" s="31">
        <f t="shared" si="2"/>
        <v>4284.576</v>
      </c>
      <c r="AF41"/>
    </row>
    <row r="42" spans="1:32" ht="24.95" customHeight="1">
      <c r="A42" s="19">
        <v>39</v>
      </c>
      <c r="B42" s="21" t="s">
        <v>68</v>
      </c>
      <c r="C42" s="21" t="s">
        <v>264</v>
      </c>
      <c r="D42" s="21" t="s">
        <v>70</v>
      </c>
      <c r="E42" s="21" t="s">
        <v>124</v>
      </c>
      <c r="F42" s="21" t="s">
        <v>204</v>
      </c>
      <c r="G42" s="21">
        <v>26</v>
      </c>
      <c r="H42" s="21">
        <v>3</v>
      </c>
      <c r="I42" s="22">
        <v>5</v>
      </c>
      <c r="J42" s="27">
        <v>15</v>
      </c>
      <c r="K42" s="23"/>
      <c r="L42" s="28"/>
      <c r="M42" s="28"/>
      <c r="N42" s="29" t="s">
        <v>148</v>
      </c>
      <c r="O42" s="29">
        <v>5000</v>
      </c>
      <c r="P42" s="29"/>
      <c r="Q42" s="28"/>
      <c r="R42" s="30"/>
      <c r="S42" s="24"/>
      <c r="T42" s="40"/>
      <c r="U42" s="40"/>
      <c r="V42" s="25">
        <f t="shared" si="0"/>
        <v>0</v>
      </c>
      <c r="W42" s="25">
        <f t="shared" si="1"/>
        <v>0</v>
      </c>
      <c r="X42" s="26"/>
      <c r="Y42" s="27">
        <v>9</v>
      </c>
      <c r="Z42" s="27">
        <v>24</v>
      </c>
      <c r="AA42" s="27">
        <v>12</v>
      </c>
      <c r="AB42" s="26"/>
      <c r="AC42" s="31">
        <f t="shared" si="3"/>
        <v>29315.52</v>
      </c>
      <c r="AD42" s="31">
        <f t="shared" si="4"/>
        <v>0</v>
      </c>
      <c r="AE42" s="31">
        <f t="shared" si="2"/>
        <v>29315.52</v>
      </c>
      <c r="AF42"/>
    </row>
    <row r="43" spans="1:32" ht="24.95" customHeight="1">
      <c r="A43" s="19">
        <v>40</v>
      </c>
      <c r="B43" s="21" t="s">
        <v>68</v>
      </c>
      <c r="C43" s="21" t="s">
        <v>330</v>
      </c>
      <c r="D43" s="21" t="s">
        <v>70</v>
      </c>
      <c r="E43" s="21" t="s">
        <v>184</v>
      </c>
      <c r="F43" s="21" t="s">
        <v>170</v>
      </c>
      <c r="G43" s="21">
        <v>15</v>
      </c>
      <c r="H43" s="21">
        <v>1</v>
      </c>
      <c r="I43" s="22">
        <v>1</v>
      </c>
      <c r="J43" s="27">
        <v>1</v>
      </c>
      <c r="K43" s="23"/>
      <c r="L43" s="28"/>
      <c r="M43" s="28"/>
      <c r="N43" s="29" t="s">
        <v>148</v>
      </c>
      <c r="O43" s="29">
        <v>1100</v>
      </c>
      <c r="P43" s="29"/>
      <c r="Q43" s="28"/>
      <c r="R43" s="30"/>
      <c r="S43" s="24"/>
      <c r="T43" s="40"/>
      <c r="U43" s="40"/>
      <c r="V43" s="25">
        <f t="shared" si="0"/>
        <v>0</v>
      </c>
      <c r="W43" s="25">
        <f t="shared" si="1"/>
        <v>0</v>
      </c>
      <c r="X43" s="26"/>
      <c r="Y43" s="27">
        <v>9</v>
      </c>
      <c r="Z43" s="27">
        <v>24</v>
      </c>
      <c r="AA43" s="27">
        <v>12</v>
      </c>
      <c r="AB43" s="26"/>
      <c r="AC43" s="31">
        <f t="shared" si="3"/>
        <v>1127.52</v>
      </c>
      <c r="AD43" s="31">
        <f t="shared" si="4"/>
        <v>0</v>
      </c>
      <c r="AE43" s="31">
        <f t="shared" si="2"/>
        <v>1127.52</v>
      </c>
      <c r="AF43"/>
    </row>
    <row r="44" spans="1:32" ht="24.95" customHeight="1">
      <c r="A44" s="19">
        <v>41</v>
      </c>
      <c r="B44" s="21" t="s">
        <v>68</v>
      </c>
      <c r="C44" s="21" t="s">
        <v>330</v>
      </c>
      <c r="D44" s="21" t="s">
        <v>70</v>
      </c>
      <c r="E44" s="21" t="s">
        <v>183</v>
      </c>
      <c r="F44" s="21" t="s">
        <v>168</v>
      </c>
      <c r="G44" s="21">
        <v>19</v>
      </c>
      <c r="H44" s="21">
        <v>2</v>
      </c>
      <c r="I44" s="22">
        <v>1</v>
      </c>
      <c r="J44" s="27">
        <v>2</v>
      </c>
      <c r="K44" s="23"/>
      <c r="L44" s="28"/>
      <c r="M44" s="28"/>
      <c r="N44" s="29" t="s">
        <v>148</v>
      </c>
      <c r="O44" s="29">
        <v>800</v>
      </c>
      <c r="P44" s="29"/>
      <c r="Q44" s="28"/>
      <c r="R44" s="30"/>
      <c r="S44" s="24"/>
      <c r="T44" s="40"/>
      <c r="U44" s="40"/>
      <c r="V44" s="25">
        <f t="shared" si="0"/>
        <v>0</v>
      </c>
      <c r="W44" s="25">
        <f t="shared" si="1"/>
        <v>0</v>
      </c>
      <c r="X44" s="26"/>
      <c r="Y44" s="27">
        <v>9</v>
      </c>
      <c r="Z44" s="27">
        <v>24</v>
      </c>
      <c r="AA44" s="27">
        <v>12</v>
      </c>
      <c r="AB44" s="26"/>
      <c r="AC44" s="31">
        <f t="shared" si="3"/>
        <v>2856.384</v>
      </c>
      <c r="AD44" s="31">
        <f t="shared" si="4"/>
        <v>0</v>
      </c>
      <c r="AE44" s="31">
        <f t="shared" si="2"/>
        <v>2856.384</v>
      </c>
      <c r="AF44"/>
    </row>
    <row r="45" spans="1:32" ht="24.95" customHeight="1">
      <c r="A45" s="19">
        <v>42</v>
      </c>
      <c r="B45" s="21" t="s">
        <v>68</v>
      </c>
      <c r="C45" s="21" t="s">
        <v>331</v>
      </c>
      <c r="D45" s="21" t="s">
        <v>70</v>
      </c>
      <c r="E45" s="21" t="s">
        <v>183</v>
      </c>
      <c r="F45" s="21" t="s">
        <v>168</v>
      </c>
      <c r="G45" s="21">
        <v>19</v>
      </c>
      <c r="H45" s="21">
        <v>2</v>
      </c>
      <c r="I45" s="22">
        <v>1</v>
      </c>
      <c r="J45" s="27">
        <v>2</v>
      </c>
      <c r="K45" s="23"/>
      <c r="L45" s="28"/>
      <c r="M45" s="28"/>
      <c r="N45" s="29" t="s">
        <v>148</v>
      </c>
      <c r="O45" s="29">
        <v>800</v>
      </c>
      <c r="P45" s="29"/>
      <c r="Q45" s="28"/>
      <c r="R45" s="30"/>
      <c r="S45" s="24"/>
      <c r="T45" s="40"/>
      <c r="U45" s="40"/>
      <c r="V45" s="25">
        <f t="shared" si="0"/>
        <v>0</v>
      </c>
      <c r="W45" s="25">
        <f t="shared" si="1"/>
        <v>0</v>
      </c>
      <c r="X45" s="26"/>
      <c r="Y45" s="27">
        <v>9</v>
      </c>
      <c r="Z45" s="27">
        <v>24</v>
      </c>
      <c r="AA45" s="27">
        <v>12</v>
      </c>
      <c r="AB45" s="26"/>
      <c r="AC45" s="31">
        <f t="shared" si="3"/>
        <v>2856.384</v>
      </c>
      <c r="AD45" s="31">
        <f t="shared" si="4"/>
        <v>0</v>
      </c>
      <c r="AE45" s="31">
        <f t="shared" si="2"/>
        <v>2856.384</v>
      </c>
      <c r="AF45"/>
    </row>
    <row r="46" spans="1:32" ht="24.95" customHeight="1">
      <c r="A46" s="19">
        <v>43</v>
      </c>
      <c r="B46" s="21" t="s">
        <v>68</v>
      </c>
      <c r="C46" s="21" t="s">
        <v>332</v>
      </c>
      <c r="D46" s="21" t="s">
        <v>70</v>
      </c>
      <c r="E46" s="21" t="s">
        <v>130</v>
      </c>
      <c r="F46" s="21" t="s">
        <v>343</v>
      </c>
      <c r="G46" s="21">
        <v>0</v>
      </c>
      <c r="H46" s="21">
        <v>6</v>
      </c>
      <c r="I46" s="22">
        <v>2</v>
      </c>
      <c r="J46" s="27">
        <v>12</v>
      </c>
      <c r="K46" s="23"/>
      <c r="L46" s="28"/>
      <c r="M46" s="28"/>
      <c r="N46" s="29" t="s">
        <v>148</v>
      </c>
      <c r="O46" s="29">
        <v>5000</v>
      </c>
      <c r="P46" s="29"/>
      <c r="Q46" s="28"/>
      <c r="R46" s="30"/>
      <c r="S46" s="24"/>
      <c r="T46" s="40"/>
      <c r="U46" s="40"/>
      <c r="V46" s="25">
        <f t="shared" si="0"/>
        <v>0</v>
      </c>
      <c r="W46" s="25">
        <f t="shared" si="1"/>
        <v>0</v>
      </c>
      <c r="X46" s="26"/>
      <c r="Y46" s="27">
        <v>9</v>
      </c>
      <c r="Z46" s="27">
        <v>24</v>
      </c>
      <c r="AA46" s="27">
        <v>12</v>
      </c>
      <c r="AB46" s="26"/>
      <c r="AC46" s="31">
        <f t="shared" si="3"/>
        <v>0</v>
      </c>
      <c r="AD46" s="31">
        <f t="shared" si="4"/>
        <v>0</v>
      </c>
      <c r="AE46" s="31">
        <f t="shared" si="2"/>
        <v>0</v>
      </c>
      <c r="AF46"/>
    </row>
    <row r="47" spans="1:32" ht="24.95" customHeight="1">
      <c r="A47" s="19">
        <v>44</v>
      </c>
      <c r="B47" s="21" t="s">
        <v>68</v>
      </c>
      <c r="C47" s="21" t="s">
        <v>332</v>
      </c>
      <c r="D47" s="21" t="s">
        <v>70</v>
      </c>
      <c r="E47" s="21" t="s">
        <v>139</v>
      </c>
      <c r="F47" s="21" t="s">
        <v>292</v>
      </c>
      <c r="G47" s="21">
        <v>10</v>
      </c>
      <c r="H47" s="21">
        <v>2</v>
      </c>
      <c r="I47" s="22">
        <v>1</v>
      </c>
      <c r="J47" s="27">
        <v>2</v>
      </c>
      <c r="K47" s="23"/>
      <c r="L47" s="28"/>
      <c r="M47" s="28"/>
      <c r="N47" s="29" t="s">
        <v>148</v>
      </c>
      <c r="O47" s="29">
        <v>700</v>
      </c>
      <c r="P47" s="29"/>
      <c r="Q47" s="28"/>
      <c r="R47" s="30"/>
      <c r="S47" s="24"/>
      <c r="T47" s="40"/>
      <c r="U47" s="40"/>
      <c r="V47" s="25">
        <f t="shared" si="0"/>
        <v>0</v>
      </c>
      <c r="W47" s="25">
        <f t="shared" si="1"/>
        <v>0</v>
      </c>
      <c r="X47" s="26"/>
      <c r="Y47" s="27">
        <v>9</v>
      </c>
      <c r="Z47" s="27">
        <v>24</v>
      </c>
      <c r="AA47" s="27">
        <v>12</v>
      </c>
      <c r="AB47" s="26"/>
      <c r="AC47" s="31">
        <f t="shared" si="3"/>
        <v>1503.3600000000001</v>
      </c>
      <c r="AD47" s="31">
        <f t="shared" si="4"/>
        <v>0</v>
      </c>
      <c r="AE47" s="31">
        <f t="shared" si="2"/>
        <v>1503.3600000000001</v>
      </c>
      <c r="AF47"/>
    </row>
    <row r="48" spans="1:32" ht="24.95" customHeight="1">
      <c r="A48" s="19">
        <v>45</v>
      </c>
      <c r="B48" s="21" t="s">
        <v>103</v>
      </c>
      <c r="C48" s="21" t="s">
        <v>333</v>
      </c>
      <c r="D48" s="21" t="s">
        <v>70</v>
      </c>
      <c r="E48" s="21" t="s">
        <v>145</v>
      </c>
      <c r="F48" s="21" t="s">
        <v>298</v>
      </c>
      <c r="G48" s="21">
        <v>263</v>
      </c>
      <c r="H48" s="21">
        <v>8</v>
      </c>
      <c r="I48" s="22">
        <v>1</v>
      </c>
      <c r="J48" s="27">
        <v>8</v>
      </c>
      <c r="K48" s="23"/>
      <c r="L48" s="90"/>
      <c r="M48" s="90" t="s">
        <v>391</v>
      </c>
      <c r="N48" s="91" t="s">
        <v>70</v>
      </c>
      <c r="O48" s="91">
        <v>0</v>
      </c>
      <c r="P48" s="91"/>
      <c r="Q48" s="90"/>
      <c r="R48" s="92"/>
      <c r="S48" s="24"/>
      <c r="T48" s="40"/>
      <c r="U48" s="40"/>
      <c r="V48" s="25">
        <f t="shared" si="0"/>
        <v>0</v>
      </c>
      <c r="W48" s="25">
        <f t="shared" si="1"/>
        <v>0</v>
      </c>
      <c r="X48" s="26"/>
      <c r="Y48" s="27">
        <v>9</v>
      </c>
      <c r="Z48" s="27">
        <v>24</v>
      </c>
      <c r="AA48" s="27">
        <v>12</v>
      </c>
      <c r="AB48" s="26"/>
      <c r="AC48" s="31">
        <f t="shared" si="3"/>
        <v>158153.47200000001</v>
      </c>
      <c r="AD48" s="31">
        <f t="shared" si="4"/>
        <v>0</v>
      </c>
      <c r="AE48" s="31">
        <f t="shared" si="2"/>
        <v>158153.47200000001</v>
      </c>
      <c r="AF48"/>
    </row>
    <row r="49" spans="1:32" ht="24.95" customHeight="1">
      <c r="A49" s="19">
        <v>46</v>
      </c>
      <c r="B49" s="21" t="s">
        <v>103</v>
      </c>
      <c r="C49" s="21" t="s">
        <v>333</v>
      </c>
      <c r="D49" s="21" t="s">
        <v>70</v>
      </c>
      <c r="E49" s="21" t="s">
        <v>183</v>
      </c>
      <c r="F49" s="21" t="s">
        <v>344</v>
      </c>
      <c r="G49" s="21">
        <v>19</v>
      </c>
      <c r="H49" s="21">
        <v>2</v>
      </c>
      <c r="I49" s="22">
        <v>1</v>
      </c>
      <c r="J49" s="27">
        <v>2</v>
      </c>
      <c r="K49" s="23"/>
      <c r="L49" s="90"/>
      <c r="M49" s="90" t="s">
        <v>391</v>
      </c>
      <c r="N49" s="91" t="s">
        <v>70</v>
      </c>
      <c r="O49" s="91">
        <v>0</v>
      </c>
      <c r="P49" s="91"/>
      <c r="Q49" s="90"/>
      <c r="R49" s="92"/>
      <c r="S49" s="24"/>
      <c r="T49" s="40"/>
      <c r="U49" s="40"/>
      <c r="V49" s="25">
        <f t="shared" si="0"/>
        <v>0</v>
      </c>
      <c r="W49" s="25">
        <f t="shared" si="1"/>
        <v>0</v>
      </c>
      <c r="X49" s="26"/>
      <c r="Y49" s="27">
        <v>9</v>
      </c>
      <c r="Z49" s="27">
        <v>24</v>
      </c>
      <c r="AA49" s="27">
        <v>12</v>
      </c>
      <c r="AB49" s="26"/>
      <c r="AC49" s="31">
        <f t="shared" si="3"/>
        <v>2856.384</v>
      </c>
      <c r="AD49" s="31">
        <f t="shared" si="4"/>
        <v>0</v>
      </c>
      <c r="AE49" s="31">
        <f t="shared" si="2"/>
        <v>2856.384</v>
      </c>
      <c r="AF49"/>
    </row>
    <row r="50" spans="1:32" ht="24.95" customHeight="1">
      <c r="A50" s="19">
        <v>47</v>
      </c>
      <c r="B50" s="21" t="s">
        <v>103</v>
      </c>
      <c r="C50" s="21" t="s">
        <v>333</v>
      </c>
      <c r="D50" s="21" t="s">
        <v>70</v>
      </c>
      <c r="E50" s="21" t="s">
        <v>130</v>
      </c>
      <c r="F50" s="21" t="s">
        <v>344</v>
      </c>
      <c r="G50" s="21">
        <v>0</v>
      </c>
      <c r="H50" s="21">
        <v>2</v>
      </c>
      <c r="I50" s="22">
        <v>1</v>
      </c>
      <c r="J50" s="27">
        <v>2</v>
      </c>
      <c r="K50" s="23"/>
      <c r="L50" s="90"/>
      <c r="M50" s="90" t="s">
        <v>391</v>
      </c>
      <c r="N50" s="91" t="s">
        <v>70</v>
      </c>
      <c r="O50" s="91">
        <v>0</v>
      </c>
      <c r="P50" s="91"/>
      <c r="Q50" s="90"/>
      <c r="R50" s="92"/>
      <c r="S50" s="24"/>
      <c r="T50" s="40"/>
      <c r="U50" s="40"/>
      <c r="V50" s="25">
        <f t="shared" si="0"/>
        <v>0</v>
      </c>
      <c r="W50" s="25">
        <f t="shared" si="1"/>
        <v>0</v>
      </c>
      <c r="X50" s="26"/>
      <c r="Y50" s="27">
        <v>9</v>
      </c>
      <c r="Z50" s="27">
        <v>24</v>
      </c>
      <c r="AA50" s="27">
        <v>12</v>
      </c>
      <c r="AB50" s="26"/>
      <c r="AC50" s="31">
        <f t="shared" si="3"/>
        <v>0</v>
      </c>
      <c r="AD50" s="31">
        <f t="shared" si="4"/>
        <v>0</v>
      </c>
      <c r="AE50" s="31">
        <f t="shared" si="2"/>
        <v>0</v>
      </c>
      <c r="AF50"/>
    </row>
    <row r="51" spans="1:32" ht="24.95" customHeight="1">
      <c r="A51" s="19">
        <v>48</v>
      </c>
      <c r="B51" s="21" t="s">
        <v>103</v>
      </c>
      <c r="C51" s="21" t="s">
        <v>333</v>
      </c>
      <c r="D51" s="21" t="s">
        <v>70</v>
      </c>
      <c r="E51" s="21" t="s">
        <v>124</v>
      </c>
      <c r="F51" s="21" t="s">
        <v>126</v>
      </c>
      <c r="G51" s="21">
        <v>26</v>
      </c>
      <c r="H51" s="21">
        <v>1</v>
      </c>
      <c r="I51" s="22">
        <v>1</v>
      </c>
      <c r="J51" s="27">
        <v>1</v>
      </c>
      <c r="K51" s="23"/>
      <c r="L51" s="28"/>
      <c r="M51" s="28"/>
      <c r="N51" s="29" t="s">
        <v>148</v>
      </c>
      <c r="O51" s="29">
        <v>1000</v>
      </c>
      <c r="P51" s="29"/>
      <c r="Q51" s="28"/>
      <c r="R51" s="30"/>
      <c r="S51" s="24"/>
      <c r="T51" s="40"/>
      <c r="U51" s="40"/>
      <c r="V51" s="25">
        <f t="shared" si="0"/>
        <v>0</v>
      </c>
      <c r="W51" s="25">
        <f t="shared" si="1"/>
        <v>0</v>
      </c>
      <c r="X51" s="26"/>
      <c r="Y51" s="27">
        <v>9</v>
      </c>
      <c r="Z51" s="27">
        <v>24</v>
      </c>
      <c r="AA51" s="27">
        <v>12</v>
      </c>
      <c r="AB51" s="26"/>
      <c r="AC51" s="31">
        <f t="shared" si="3"/>
        <v>1954.3679999999999</v>
      </c>
      <c r="AD51" s="31">
        <f t="shared" si="4"/>
        <v>0</v>
      </c>
      <c r="AE51" s="31">
        <f t="shared" si="2"/>
        <v>1954.3679999999999</v>
      </c>
      <c r="AF51"/>
    </row>
    <row r="52" spans="1:32" ht="24.95" customHeight="1">
      <c r="A52" s="19">
        <v>49</v>
      </c>
      <c r="B52" s="21" t="s">
        <v>103</v>
      </c>
      <c r="C52" s="21" t="s">
        <v>333</v>
      </c>
      <c r="D52" s="21" t="s">
        <v>70</v>
      </c>
      <c r="E52" s="21" t="s">
        <v>345</v>
      </c>
      <c r="F52" s="21" t="s">
        <v>346</v>
      </c>
      <c r="G52" s="21">
        <v>11</v>
      </c>
      <c r="H52" s="21">
        <v>8</v>
      </c>
      <c r="I52" s="22">
        <v>1</v>
      </c>
      <c r="J52" s="27">
        <v>8</v>
      </c>
      <c r="K52" s="23"/>
      <c r="L52" s="28"/>
      <c r="M52" s="28"/>
      <c r="N52" s="29" t="s">
        <v>148</v>
      </c>
      <c r="O52" s="29">
        <v>400</v>
      </c>
      <c r="P52" s="29"/>
      <c r="Q52" s="28"/>
      <c r="R52" s="30"/>
      <c r="S52" s="24"/>
      <c r="T52" s="40"/>
      <c r="U52" s="40"/>
      <c r="V52" s="25">
        <f t="shared" si="0"/>
        <v>0</v>
      </c>
      <c r="W52" s="25">
        <f t="shared" si="1"/>
        <v>0</v>
      </c>
      <c r="X52" s="26"/>
      <c r="Y52" s="27">
        <v>9</v>
      </c>
      <c r="Z52" s="27">
        <v>24</v>
      </c>
      <c r="AA52" s="27">
        <v>12</v>
      </c>
      <c r="AB52" s="26"/>
      <c r="AC52" s="31">
        <f t="shared" si="3"/>
        <v>6614.7839999999997</v>
      </c>
      <c r="AD52" s="31">
        <f t="shared" si="4"/>
        <v>0</v>
      </c>
      <c r="AE52" s="31">
        <f t="shared" si="2"/>
        <v>6614.7839999999997</v>
      </c>
      <c r="AF52"/>
    </row>
    <row r="53" spans="1:32" ht="24.95" customHeight="1">
      <c r="A53" s="19">
        <v>50</v>
      </c>
      <c r="B53" s="21" t="s">
        <v>103</v>
      </c>
      <c r="C53" s="21" t="s">
        <v>333</v>
      </c>
      <c r="D53" s="21" t="s">
        <v>70</v>
      </c>
      <c r="E53" s="21" t="s">
        <v>130</v>
      </c>
      <c r="F53" s="21" t="s">
        <v>347</v>
      </c>
      <c r="G53" s="21">
        <v>0</v>
      </c>
      <c r="H53" s="21">
        <v>2</v>
      </c>
      <c r="I53" s="22">
        <v>1</v>
      </c>
      <c r="J53" s="27">
        <v>2</v>
      </c>
      <c r="K53" s="23"/>
      <c r="L53" s="28"/>
      <c r="M53" s="28"/>
      <c r="N53" s="29" t="s">
        <v>148</v>
      </c>
      <c r="O53" s="29">
        <v>1000</v>
      </c>
      <c r="P53" s="29"/>
      <c r="Q53" s="28"/>
      <c r="R53" s="30"/>
      <c r="S53" s="24"/>
      <c r="T53" s="40"/>
      <c r="U53" s="40"/>
      <c r="V53" s="25">
        <f t="shared" si="0"/>
        <v>0</v>
      </c>
      <c r="W53" s="25">
        <f t="shared" si="1"/>
        <v>0</v>
      </c>
      <c r="X53" s="26"/>
      <c r="Y53" s="27">
        <v>9</v>
      </c>
      <c r="Z53" s="27">
        <v>24</v>
      </c>
      <c r="AA53" s="27">
        <v>12</v>
      </c>
      <c r="AB53" s="26"/>
      <c r="AC53" s="31">
        <f t="shared" si="3"/>
        <v>0</v>
      </c>
      <c r="AD53" s="31">
        <f t="shared" si="4"/>
        <v>0</v>
      </c>
      <c r="AE53" s="31">
        <f t="shared" si="2"/>
        <v>0</v>
      </c>
      <c r="AF53"/>
    </row>
    <row r="54" spans="1:32" ht="24.95" customHeight="1">
      <c r="A54" s="19">
        <v>51</v>
      </c>
      <c r="B54" s="21" t="s">
        <v>103</v>
      </c>
      <c r="C54" s="21" t="s">
        <v>333</v>
      </c>
      <c r="D54" s="21" t="s">
        <v>70</v>
      </c>
      <c r="E54" s="21" t="s">
        <v>130</v>
      </c>
      <c r="F54" s="21" t="s">
        <v>348</v>
      </c>
      <c r="G54" s="21">
        <v>0</v>
      </c>
      <c r="H54" s="21">
        <v>2</v>
      </c>
      <c r="I54" s="22">
        <v>1</v>
      </c>
      <c r="J54" s="27">
        <v>2</v>
      </c>
      <c r="K54" s="23"/>
      <c r="L54" s="90"/>
      <c r="M54" s="90" t="s">
        <v>391</v>
      </c>
      <c r="N54" s="91" t="s">
        <v>70</v>
      </c>
      <c r="O54" s="91">
        <v>0</v>
      </c>
      <c r="P54" s="91"/>
      <c r="Q54" s="90"/>
      <c r="R54" s="92"/>
      <c r="S54" s="24"/>
      <c r="T54" s="40"/>
      <c r="U54" s="40"/>
      <c r="V54" s="25">
        <f t="shared" si="0"/>
        <v>0</v>
      </c>
      <c r="W54" s="25">
        <f t="shared" si="1"/>
        <v>0</v>
      </c>
      <c r="X54" s="26"/>
      <c r="Y54" s="27">
        <v>9</v>
      </c>
      <c r="Z54" s="27">
        <v>24</v>
      </c>
      <c r="AA54" s="27">
        <v>12</v>
      </c>
      <c r="AB54" s="26"/>
      <c r="AC54" s="31">
        <f t="shared" si="3"/>
        <v>0</v>
      </c>
      <c r="AD54" s="31">
        <f t="shared" si="4"/>
        <v>0</v>
      </c>
      <c r="AE54" s="31">
        <f t="shared" si="2"/>
        <v>0</v>
      </c>
      <c r="AF54"/>
    </row>
    <row r="55" spans="1:32" ht="24.95" customHeight="1">
      <c r="A55" s="19">
        <v>52</v>
      </c>
      <c r="B55" s="21" t="s">
        <v>103</v>
      </c>
      <c r="C55" s="21" t="s">
        <v>333</v>
      </c>
      <c r="D55" s="21" t="s">
        <v>70</v>
      </c>
      <c r="E55" s="21" t="s">
        <v>130</v>
      </c>
      <c r="F55" s="21" t="s">
        <v>349</v>
      </c>
      <c r="G55" s="21">
        <v>0</v>
      </c>
      <c r="H55" s="21">
        <v>2</v>
      </c>
      <c r="I55" s="22">
        <v>1</v>
      </c>
      <c r="J55" s="27">
        <v>2</v>
      </c>
      <c r="K55" s="23"/>
      <c r="L55" s="90"/>
      <c r="M55" s="90" t="s">
        <v>391</v>
      </c>
      <c r="N55" s="91" t="s">
        <v>70</v>
      </c>
      <c r="O55" s="91">
        <v>0</v>
      </c>
      <c r="P55" s="91"/>
      <c r="Q55" s="90"/>
      <c r="R55" s="92"/>
      <c r="S55" s="24"/>
      <c r="T55" s="40"/>
      <c r="U55" s="40"/>
      <c r="V55" s="25">
        <f t="shared" si="0"/>
        <v>0</v>
      </c>
      <c r="W55" s="25">
        <f t="shared" si="1"/>
        <v>0</v>
      </c>
      <c r="X55" s="26"/>
      <c r="Y55" s="27">
        <v>9</v>
      </c>
      <c r="Z55" s="27">
        <v>24</v>
      </c>
      <c r="AA55" s="27">
        <v>12</v>
      </c>
      <c r="AB55" s="26"/>
      <c r="AC55" s="31">
        <f t="shared" si="3"/>
        <v>0</v>
      </c>
      <c r="AD55" s="31">
        <f t="shared" si="4"/>
        <v>0</v>
      </c>
      <c r="AE55" s="31">
        <f t="shared" si="2"/>
        <v>0</v>
      </c>
      <c r="AF55"/>
    </row>
    <row r="56" spans="1:32" ht="36.75" customHeight="1">
      <c r="A56" s="2"/>
      <c r="B56" s="88"/>
      <c r="C56" s="88"/>
      <c r="D56" s="88"/>
      <c r="E56" s="88"/>
      <c r="L56" s="41"/>
      <c r="S56" s="32"/>
      <c r="T56" s="32"/>
      <c r="U56" s="32"/>
      <c r="V56" s="35"/>
      <c r="W56" s="35"/>
      <c r="X56" s="26"/>
      <c r="AB56" s="26"/>
      <c r="AC56" s="33">
        <f>SUM(AC4:AC55)</f>
        <v>450556.99200000014</v>
      </c>
      <c r="AD56" s="33">
        <f>SUM(AD4:AD55)</f>
        <v>0</v>
      </c>
      <c r="AE56" s="33">
        <f>SUM(AE4:AE55)</f>
        <v>450556.99200000014</v>
      </c>
      <c r="AF56"/>
    </row>
    <row r="58" spans="1:32">
      <c r="U58" s="118" t="s">
        <v>20</v>
      </c>
      <c r="V58" s="119"/>
      <c r="W58" s="120"/>
      <c r="X58" s="37">
        <f>SUM(V4:V55)</f>
        <v>0</v>
      </c>
    </row>
    <row r="59" spans="1:32">
      <c r="U59" s="118" t="s">
        <v>21</v>
      </c>
      <c r="V59" s="119"/>
      <c r="W59" s="120"/>
      <c r="X59" s="37">
        <f>SUM(W4:W55)</f>
        <v>0</v>
      </c>
    </row>
    <row r="60" spans="1:32">
      <c r="U60" s="118" t="s">
        <v>30</v>
      </c>
      <c r="V60" s="119"/>
      <c r="W60" s="120"/>
      <c r="X60" s="38"/>
    </row>
    <row r="61" spans="1:32">
      <c r="U61" s="118" t="s">
        <v>31</v>
      </c>
      <c r="V61" s="119"/>
      <c r="W61" s="120"/>
      <c r="X61" s="38"/>
    </row>
    <row r="62" spans="1:32">
      <c r="U62" s="118" t="s">
        <v>22</v>
      </c>
      <c r="V62" s="119"/>
      <c r="W62" s="120"/>
      <c r="X62" s="38"/>
    </row>
    <row r="63" spans="1:32">
      <c r="U63" s="118" t="s">
        <v>23</v>
      </c>
      <c r="V63" s="119"/>
      <c r="W63" s="120"/>
      <c r="X63" s="38"/>
    </row>
    <row r="64" spans="1:32">
      <c r="U64" s="118" t="s">
        <v>24</v>
      </c>
      <c r="V64" s="119"/>
      <c r="W64" s="120"/>
      <c r="X64" s="37">
        <f>SUM(X58:X63)</f>
        <v>0</v>
      </c>
    </row>
    <row r="65" spans="21:24">
      <c r="U65" s="118" t="s">
        <v>25</v>
      </c>
      <c r="V65" s="119"/>
      <c r="W65" s="120"/>
      <c r="X65" s="37">
        <f>X64*1.1</f>
        <v>0</v>
      </c>
    </row>
  </sheetData>
  <autoFilter ref="A3:AF55" xr:uid="{B905A635-33F3-4213-AA99-0A6EF886BEFD}"/>
  <mergeCells count="13">
    <mergeCell ref="U58:W58"/>
    <mergeCell ref="U65:W65"/>
    <mergeCell ref="U59:W59"/>
    <mergeCell ref="U60:W60"/>
    <mergeCell ref="U61:W61"/>
    <mergeCell ref="U62:W62"/>
    <mergeCell ref="U63:W63"/>
    <mergeCell ref="U64:W64"/>
    <mergeCell ref="E2:J2"/>
    <mergeCell ref="L2:R2"/>
    <mergeCell ref="Y2:AA2"/>
    <mergeCell ref="AC2:AD2"/>
    <mergeCell ref="AE2:AE3"/>
  </mergeCells>
  <phoneticPr fontId="4"/>
  <conditionalFormatting sqref="B4:J55">
    <cfRule type="containsBlanks" dxfId="7" priority="7">
      <formula>LEN(TRIM(B4))=0</formula>
    </cfRule>
  </conditionalFormatting>
  <conditionalFormatting sqref="L4:R55">
    <cfRule type="containsBlanks" dxfId="6" priority="1">
      <formula>LEN(TRIM(L4))=0</formula>
    </cfRule>
  </conditionalFormatting>
  <conditionalFormatting sqref="Y4:AA55">
    <cfRule type="containsBlanks" dxfId="5" priority="5">
      <formula>LEN(TRIM(Y4))=0</formula>
    </cfRule>
  </conditionalFormatting>
  <dataValidations count="1">
    <dataValidation type="list" allowBlank="1" showInputMessage="1" showErrorMessage="1" sqref="L4:L55" xr:uid="{80DA8224-F7B4-49F2-8F03-00069D05AEA0}">
      <formula1>"器具交換,ランプ交換"</formula1>
    </dataValidation>
  </dataValidations>
  <pageMargins left="0.70866141732283472" right="0.70866141732283472" top="0.74803149606299213" bottom="0.74803149606299213" header="0.31496062992125984" footer="0.31496062992125984"/>
  <pageSetup paperSize="8" scale="53" orientation="landscape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EA15D-4B61-4BC7-B503-0141B9E104AA}">
  <sheetPr>
    <tabColor rgb="FFFFFF00"/>
  </sheetPr>
  <dimension ref="A1:AF75"/>
  <sheetViews>
    <sheetView showGridLines="0" view="pageBreakPreview" zoomScale="70" zoomScaleNormal="100" zoomScaleSheetLayoutView="70" workbookViewId="0">
      <pane xSplit="3" ySplit="3" topLeftCell="D4" activePane="bottomRight" state="frozen"/>
      <selection activeCell="F16" sqref="F16"/>
      <selection pane="topRight" activeCell="F16" sqref="F16"/>
      <selection pane="bottomLeft" activeCell="F16" sqref="F16"/>
      <selection pane="bottomRight" activeCell="M29" sqref="M29"/>
    </sheetView>
  </sheetViews>
  <sheetFormatPr defaultRowHeight="18.75"/>
  <cols>
    <col min="1" max="1" width="4" style="3" customWidth="1"/>
    <col min="2" max="2" width="17.125" style="3" bestFit="1" customWidth="1"/>
    <col min="3" max="4" width="15.125" style="3" customWidth="1"/>
    <col min="5" max="5" width="13.75" style="3" customWidth="1"/>
    <col min="6" max="6" width="34.5" style="3" customWidth="1"/>
    <col min="7" max="7" width="8.125" style="3" customWidth="1"/>
    <col min="8" max="8" width="6.25" style="3" customWidth="1"/>
    <col min="9" max="9" width="13.5" style="3" customWidth="1"/>
    <col min="10" max="10" width="7" style="3" customWidth="1"/>
    <col min="11" max="11" width="3" customWidth="1"/>
    <col min="12" max="12" width="15.375" customWidth="1"/>
    <col min="13" max="13" width="31" style="4" customWidth="1"/>
    <col min="14" max="15" width="13.125" style="4" customWidth="1"/>
    <col min="16" max="16" width="14.625" style="4" customWidth="1"/>
    <col min="17" max="17" width="42.25" style="4" customWidth="1"/>
    <col min="18" max="18" width="27" style="5" customWidth="1"/>
    <col min="19" max="19" width="5" style="5" customWidth="1"/>
    <col min="20" max="23" width="11.125" style="34" customWidth="1"/>
    <col min="24" max="24" width="11.25" style="34" bestFit="1" customWidth="1"/>
    <col min="25" max="25" width="7.875" customWidth="1"/>
    <col min="26" max="28" width="7.125" style="3" customWidth="1"/>
    <col min="29" max="29" width="14.375" bestFit="1" customWidth="1"/>
    <col min="30" max="30" width="13.375" style="9" bestFit="1" customWidth="1"/>
    <col min="31" max="31" width="20.125" bestFit="1" customWidth="1"/>
    <col min="32" max="32" width="24.125" style="9" customWidth="1"/>
    <col min="34" max="44" width="15.875" customWidth="1"/>
    <col min="45" max="45" width="12.625" bestFit="1" customWidth="1"/>
  </cols>
  <sheetData>
    <row r="1" spans="1:32" ht="24.95" customHeight="1">
      <c r="A1" s="1" t="s">
        <v>412</v>
      </c>
      <c r="B1" s="2"/>
      <c r="C1" s="2"/>
      <c r="D1" s="2"/>
      <c r="E1" s="2"/>
      <c r="F1" s="2"/>
      <c r="G1" s="2"/>
      <c r="H1" s="2"/>
      <c r="T1" s="36"/>
      <c r="U1" s="36"/>
      <c r="V1" s="36"/>
      <c r="W1" s="36"/>
      <c r="X1" s="6"/>
      <c r="Z1" s="7" t="s">
        <v>0</v>
      </c>
      <c r="AA1" s="7"/>
      <c r="AB1" s="42">
        <v>29</v>
      </c>
      <c r="AC1" t="s">
        <v>1</v>
      </c>
      <c r="AD1" s="8"/>
    </row>
    <row r="2" spans="1:32" ht="27" customHeight="1">
      <c r="A2" s="2"/>
      <c r="B2" s="2"/>
      <c r="C2" s="2"/>
      <c r="D2" s="2"/>
      <c r="E2" s="121" t="s">
        <v>18</v>
      </c>
      <c r="F2" s="122"/>
      <c r="G2" s="122"/>
      <c r="H2" s="122"/>
      <c r="I2" s="122"/>
      <c r="J2" s="123"/>
      <c r="L2" s="124" t="s">
        <v>19</v>
      </c>
      <c r="M2" s="125"/>
      <c r="N2" s="125"/>
      <c r="O2" s="125"/>
      <c r="P2" s="125"/>
      <c r="Q2" s="125"/>
      <c r="R2" s="126"/>
      <c r="T2" s="10"/>
      <c r="U2" s="10"/>
      <c r="V2" s="10"/>
      <c r="W2" s="10"/>
      <c r="X2"/>
      <c r="Y2" s="127" t="s">
        <v>2</v>
      </c>
      <c r="Z2" s="128"/>
      <c r="AA2" s="129"/>
      <c r="AC2" s="130" t="s">
        <v>3</v>
      </c>
      <c r="AD2" s="131"/>
      <c r="AE2" s="132" t="s">
        <v>4</v>
      </c>
      <c r="AF2"/>
    </row>
    <row r="3" spans="1:32" ht="41.25" thickBot="1">
      <c r="A3" s="11" t="s">
        <v>5</v>
      </c>
      <c r="B3" s="11" t="s">
        <v>6</v>
      </c>
      <c r="C3" s="11" t="s">
        <v>7</v>
      </c>
      <c r="D3" s="11" t="s">
        <v>28</v>
      </c>
      <c r="E3" s="12" t="s">
        <v>8</v>
      </c>
      <c r="F3" s="12" t="s">
        <v>9</v>
      </c>
      <c r="G3" s="12" t="s">
        <v>10</v>
      </c>
      <c r="H3" s="13" t="s">
        <v>11</v>
      </c>
      <c r="I3" s="13" t="s">
        <v>12</v>
      </c>
      <c r="J3" s="13" t="s">
        <v>13</v>
      </c>
      <c r="K3" s="14"/>
      <c r="L3" s="15" t="s">
        <v>29</v>
      </c>
      <c r="M3" s="15" t="s">
        <v>14</v>
      </c>
      <c r="N3" s="15" t="s">
        <v>15</v>
      </c>
      <c r="O3" s="43" t="s">
        <v>399</v>
      </c>
      <c r="P3" s="43" t="s">
        <v>400</v>
      </c>
      <c r="Q3" s="43" t="s">
        <v>398</v>
      </c>
      <c r="R3" s="93" t="s">
        <v>394</v>
      </c>
      <c r="S3" s="16"/>
      <c r="T3" s="39" t="s">
        <v>26</v>
      </c>
      <c r="U3" s="17" t="s">
        <v>16</v>
      </c>
      <c r="V3" s="17" t="s">
        <v>27</v>
      </c>
      <c r="W3" s="17" t="s">
        <v>17</v>
      </c>
      <c r="X3"/>
      <c r="Y3" s="89" t="s">
        <v>151</v>
      </c>
      <c r="Z3" s="89" t="s">
        <v>152</v>
      </c>
      <c r="AA3" s="89" t="s">
        <v>153</v>
      </c>
      <c r="AB3"/>
      <c r="AC3" s="18" t="s">
        <v>18</v>
      </c>
      <c r="AD3" s="18" t="s">
        <v>19</v>
      </c>
      <c r="AE3" s="133"/>
      <c r="AF3"/>
    </row>
    <row r="4" spans="1:32" ht="24.95" customHeight="1" thickTop="1">
      <c r="A4" s="19">
        <v>1</v>
      </c>
      <c r="B4" s="21" t="s">
        <v>350</v>
      </c>
      <c r="C4" s="21" t="s">
        <v>158</v>
      </c>
      <c r="D4" s="21" t="s">
        <v>70</v>
      </c>
      <c r="E4" s="21" t="s">
        <v>362</v>
      </c>
      <c r="F4" s="21" t="s">
        <v>170</v>
      </c>
      <c r="G4" s="21">
        <v>84</v>
      </c>
      <c r="H4" s="20">
        <v>2</v>
      </c>
      <c r="I4" s="22">
        <v>1</v>
      </c>
      <c r="J4" s="27">
        <v>2</v>
      </c>
      <c r="K4" s="23"/>
      <c r="L4" s="28"/>
      <c r="M4" s="28"/>
      <c r="N4" s="29" t="s">
        <v>148</v>
      </c>
      <c r="O4" s="29">
        <v>700</v>
      </c>
      <c r="P4" s="29"/>
      <c r="Q4" s="28"/>
      <c r="R4" s="30"/>
      <c r="S4" s="24"/>
      <c r="T4" s="40"/>
      <c r="U4" s="40"/>
      <c r="V4" s="25">
        <f t="shared" ref="V4:V65" si="0">T4*R4</f>
        <v>0</v>
      </c>
      <c r="W4" s="25">
        <f t="shared" ref="W4:W65" si="1">U4*R4</f>
        <v>0</v>
      </c>
      <c r="X4" s="26"/>
      <c r="Y4" s="27">
        <v>9</v>
      </c>
      <c r="Z4" s="27">
        <v>24</v>
      </c>
      <c r="AA4" s="27">
        <v>12</v>
      </c>
      <c r="AB4" s="26"/>
      <c r="AC4" s="31">
        <f>G4*J4*Y4*Z4*AA4/1000*$AB$1</f>
        <v>12628.224</v>
      </c>
      <c r="AD4" s="31">
        <f>Q4*R4*Y4*Z4*AA4/1000*$AB$1</f>
        <v>0</v>
      </c>
      <c r="AE4" s="31">
        <f t="shared" ref="AE4:AE65" si="2">AC4-AD4</f>
        <v>12628.224</v>
      </c>
      <c r="AF4"/>
    </row>
    <row r="5" spans="1:32" ht="24.95" customHeight="1">
      <c r="A5" s="19">
        <v>2</v>
      </c>
      <c r="B5" s="21" t="s">
        <v>350</v>
      </c>
      <c r="C5" s="21" t="s">
        <v>158</v>
      </c>
      <c r="D5" s="21" t="s">
        <v>70</v>
      </c>
      <c r="E5" s="21" t="s">
        <v>122</v>
      </c>
      <c r="F5" s="21" t="s">
        <v>126</v>
      </c>
      <c r="G5" s="21">
        <v>60</v>
      </c>
      <c r="H5" s="20">
        <v>1</v>
      </c>
      <c r="I5" s="22">
        <v>1</v>
      </c>
      <c r="J5" s="27">
        <v>1</v>
      </c>
      <c r="K5" s="23"/>
      <c r="L5" s="28"/>
      <c r="M5" s="28"/>
      <c r="N5" s="29" t="s">
        <v>149</v>
      </c>
      <c r="O5" s="29">
        <v>1200</v>
      </c>
      <c r="P5" s="29"/>
      <c r="Q5" s="28"/>
      <c r="R5" s="30"/>
      <c r="S5" s="24"/>
      <c r="T5" s="40"/>
      <c r="U5" s="40"/>
      <c r="V5" s="25">
        <f t="shared" si="0"/>
        <v>0</v>
      </c>
      <c r="W5" s="25">
        <f t="shared" si="1"/>
        <v>0</v>
      </c>
      <c r="X5" s="26"/>
      <c r="Y5" s="27">
        <v>9</v>
      </c>
      <c r="Z5" s="27">
        <v>24</v>
      </c>
      <c r="AA5" s="27">
        <v>12</v>
      </c>
      <c r="AB5" s="26"/>
      <c r="AC5" s="31">
        <f t="shared" ref="AC5:AC65" si="3">G5*J5*Y5*Z5*AA5/1000*$AB$1</f>
        <v>4510.08</v>
      </c>
      <c r="AD5" s="31">
        <f t="shared" ref="AD5:AD65" si="4">Q5*R5*Y5*Z5*AA5/1000*$AB$1</f>
        <v>0</v>
      </c>
      <c r="AE5" s="31">
        <f t="shared" si="2"/>
        <v>4510.08</v>
      </c>
      <c r="AF5"/>
    </row>
    <row r="6" spans="1:32" ht="24.95" customHeight="1">
      <c r="A6" s="19">
        <v>3</v>
      </c>
      <c r="B6" s="21" t="s">
        <v>350</v>
      </c>
      <c r="C6" s="21" t="s">
        <v>181</v>
      </c>
      <c r="D6" s="21" t="s">
        <v>70</v>
      </c>
      <c r="E6" s="21" t="s">
        <v>171</v>
      </c>
      <c r="F6" s="21" t="s">
        <v>168</v>
      </c>
      <c r="G6" s="21">
        <v>34</v>
      </c>
      <c r="H6" s="20">
        <v>4</v>
      </c>
      <c r="I6" s="22">
        <v>1</v>
      </c>
      <c r="J6" s="27">
        <v>4</v>
      </c>
      <c r="K6" s="23"/>
      <c r="L6" s="28"/>
      <c r="M6" s="28"/>
      <c r="N6" s="29" t="s">
        <v>149</v>
      </c>
      <c r="O6" s="29">
        <v>1300</v>
      </c>
      <c r="P6" s="29"/>
      <c r="Q6" s="28"/>
      <c r="R6" s="30"/>
      <c r="S6" s="24"/>
      <c r="T6" s="40"/>
      <c r="U6" s="40"/>
      <c r="V6" s="25">
        <f t="shared" si="0"/>
        <v>0</v>
      </c>
      <c r="W6" s="25">
        <f t="shared" si="1"/>
        <v>0</v>
      </c>
      <c r="X6" s="26"/>
      <c r="Y6" s="27">
        <v>9</v>
      </c>
      <c r="Z6" s="27">
        <v>24</v>
      </c>
      <c r="AA6" s="27">
        <v>12</v>
      </c>
      <c r="AB6" s="26"/>
      <c r="AC6" s="31">
        <f t="shared" si="3"/>
        <v>10222.848</v>
      </c>
      <c r="AD6" s="31">
        <f t="shared" si="4"/>
        <v>0</v>
      </c>
      <c r="AE6" s="31">
        <f t="shared" si="2"/>
        <v>10222.848</v>
      </c>
      <c r="AF6"/>
    </row>
    <row r="7" spans="1:32" ht="24.95" customHeight="1">
      <c r="A7" s="19">
        <v>4</v>
      </c>
      <c r="B7" s="21" t="s">
        <v>350</v>
      </c>
      <c r="C7" s="21" t="s">
        <v>87</v>
      </c>
      <c r="D7" s="21" t="s">
        <v>70</v>
      </c>
      <c r="E7" s="21" t="s">
        <v>171</v>
      </c>
      <c r="F7" s="21" t="s">
        <v>168</v>
      </c>
      <c r="G7" s="21">
        <v>34</v>
      </c>
      <c r="H7" s="20">
        <v>8</v>
      </c>
      <c r="I7" s="22">
        <v>1</v>
      </c>
      <c r="J7" s="27">
        <v>8</v>
      </c>
      <c r="K7" s="23"/>
      <c r="L7" s="28"/>
      <c r="M7" s="28"/>
      <c r="N7" s="29" t="s">
        <v>149</v>
      </c>
      <c r="O7" s="29">
        <v>1300</v>
      </c>
      <c r="P7" s="29"/>
      <c r="Q7" s="28"/>
      <c r="R7" s="30"/>
      <c r="S7" s="24"/>
      <c r="T7" s="40"/>
      <c r="U7" s="40"/>
      <c r="V7" s="25">
        <f t="shared" si="0"/>
        <v>0</v>
      </c>
      <c r="W7" s="25">
        <f t="shared" si="1"/>
        <v>0</v>
      </c>
      <c r="X7" s="26"/>
      <c r="Y7" s="27">
        <v>9</v>
      </c>
      <c r="Z7" s="27">
        <v>24</v>
      </c>
      <c r="AA7" s="27">
        <v>12</v>
      </c>
      <c r="AB7" s="26"/>
      <c r="AC7" s="31">
        <f t="shared" si="3"/>
        <v>20445.696</v>
      </c>
      <c r="AD7" s="31">
        <f t="shared" si="4"/>
        <v>0</v>
      </c>
      <c r="AE7" s="31">
        <f t="shared" si="2"/>
        <v>20445.696</v>
      </c>
      <c r="AF7"/>
    </row>
    <row r="8" spans="1:32" ht="24.95" customHeight="1">
      <c r="A8" s="19">
        <v>5</v>
      </c>
      <c r="B8" s="21" t="s">
        <v>350</v>
      </c>
      <c r="C8" s="21" t="s">
        <v>87</v>
      </c>
      <c r="D8" s="21" t="s">
        <v>70</v>
      </c>
      <c r="E8" s="21" t="s">
        <v>186</v>
      </c>
      <c r="F8" s="21" t="s">
        <v>363</v>
      </c>
      <c r="G8" s="21">
        <v>45</v>
      </c>
      <c r="H8" s="20">
        <v>16</v>
      </c>
      <c r="I8" s="22">
        <v>1</v>
      </c>
      <c r="J8" s="27">
        <v>16</v>
      </c>
      <c r="K8" s="23"/>
      <c r="L8" s="28"/>
      <c r="M8" s="28"/>
      <c r="N8" s="29" t="s">
        <v>148</v>
      </c>
      <c r="O8" s="29">
        <v>1800</v>
      </c>
      <c r="P8" s="29"/>
      <c r="Q8" s="28"/>
      <c r="R8" s="30"/>
      <c r="S8" s="24"/>
      <c r="T8" s="40"/>
      <c r="U8" s="40"/>
      <c r="V8" s="25">
        <f t="shared" si="0"/>
        <v>0</v>
      </c>
      <c r="W8" s="25">
        <f t="shared" si="1"/>
        <v>0</v>
      </c>
      <c r="X8" s="26"/>
      <c r="Y8" s="27">
        <v>9</v>
      </c>
      <c r="Z8" s="27">
        <v>24</v>
      </c>
      <c r="AA8" s="27">
        <v>12</v>
      </c>
      <c r="AB8" s="26"/>
      <c r="AC8" s="31">
        <f t="shared" si="3"/>
        <v>54120.959999999999</v>
      </c>
      <c r="AD8" s="31">
        <f t="shared" si="4"/>
        <v>0</v>
      </c>
      <c r="AE8" s="31">
        <f t="shared" si="2"/>
        <v>54120.959999999999</v>
      </c>
      <c r="AF8"/>
    </row>
    <row r="9" spans="1:32" ht="24.95" customHeight="1">
      <c r="A9" s="19">
        <v>6</v>
      </c>
      <c r="B9" s="21" t="s">
        <v>350</v>
      </c>
      <c r="C9" s="21" t="s">
        <v>87</v>
      </c>
      <c r="D9" s="21" t="s">
        <v>70</v>
      </c>
      <c r="E9" s="21" t="s">
        <v>130</v>
      </c>
      <c r="F9" s="21" t="s">
        <v>141</v>
      </c>
      <c r="G9" s="21">
        <v>0</v>
      </c>
      <c r="H9" s="20">
        <v>16</v>
      </c>
      <c r="I9" s="22">
        <v>1</v>
      </c>
      <c r="J9" s="27">
        <v>16</v>
      </c>
      <c r="K9" s="23"/>
      <c r="L9" s="28"/>
      <c r="M9" s="28"/>
      <c r="N9" s="29" t="s">
        <v>148</v>
      </c>
      <c r="O9" s="29">
        <v>700</v>
      </c>
      <c r="P9" s="29"/>
      <c r="Q9" s="28"/>
      <c r="R9" s="30"/>
      <c r="S9" s="24"/>
      <c r="T9" s="40"/>
      <c r="U9" s="40"/>
      <c r="V9" s="25">
        <f t="shared" si="0"/>
        <v>0</v>
      </c>
      <c r="W9" s="25">
        <f t="shared" si="1"/>
        <v>0</v>
      </c>
      <c r="X9" s="26"/>
      <c r="Y9" s="27">
        <v>9</v>
      </c>
      <c r="Z9" s="27">
        <v>24</v>
      </c>
      <c r="AA9" s="27">
        <v>12</v>
      </c>
      <c r="AB9" s="26"/>
      <c r="AC9" s="31">
        <f t="shared" si="3"/>
        <v>0</v>
      </c>
      <c r="AD9" s="31">
        <f t="shared" si="4"/>
        <v>0</v>
      </c>
      <c r="AE9" s="31">
        <f t="shared" si="2"/>
        <v>0</v>
      </c>
      <c r="AF9"/>
    </row>
    <row r="10" spans="1:32" ht="24.95" customHeight="1">
      <c r="A10" s="19">
        <v>7</v>
      </c>
      <c r="B10" s="21" t="s">
        <v>350</v>
      </c>
      <c r="C10" s="21" t="s">
        <v>87</v>
      </c>
      <c r="D10" s="21" t="s">
        <v>70</v>
      </c>
      <c r="E10" s="21" t="s">
        <v>122</v>
      </c>
      <c r="F10" s="21" t="s">
        <v>170</v>
      </c>
      <c r="G10" s="21">
        <v>60</v>
      </c>
      <c r="H10" s="20">
        <v>3</v>
      </c>
      <c r="I10" s="22">
        <v>1</v>
      </c>
      <c r="J10" s="27">
        <v>3</v>
      </c>
      <c r="K10" s="23"/>
      <c r="L10" s="28"/>
      <c r="M10" s="28"/>
      <c r="N10" s="29" t="s">
        <v>148</v>
      </c>
      <c r="O10" s="29">
        <v>800</v>
      </c>
      <c r="P10" s="29"/>
      <c r="Q10" s="28"/>
      <c r="R10" s="30"/>
      <c r="S10" s="24"/>
      <c r="T10" s="40"/>
      <c r="U10" s="40"/>
      <c r="V10" s="25">
        <f t="shared" si="0"/>
        <v>0</v>
      </c>
      <c r="W10" s="25">
        <f t="shared" si="1"/>
        <v>0</v>
      </c>
      <c r="X10" s="26"/>
      <c r="Y10" s="27">
        <v>9</v>
      </c>
      <c r="Z10" s="27">
        <v>24</v>
      </c>
      <c r="AA10" s="27">
        <v>12</v>
      </c>
      <c r="AB10" s="26"/>
      <c r="AC10" s="31">
        <f t="shared" si="3"/>
        <v>13530.24</v>
      </c>
      <c r="AD10" s="31">
        <f t="shared" si="4"/>
        <v>0</v>
      </c>
      <c r="AE10" s="31">
        <f t="shared" si="2"/>
        <v>13530.24</v>
      </c>
      <c r="AF10"/>
    </row>
    <row r="11" spans="1:32" ht="24.95" customHeight="1">
      <c r="A11" s="19">
        <v>8</v>
      </c>
      <c r="B11" s="21" t="s">
        <v>350</v>
      </c>
      <c r="C11" s="21" t="s">
        <v>87</v>
      </c>
      <c r="D11" s="21" t="s">
        <v>70</v>
      </c>
      <c r="E11" s="21" t="s">
        <v>130</v>
      </c>
      <c r="F11" s="21" t="s">
        <v>168</v>
      </c>
      <c r="G11" s="21">
        <v>0</v>
      </c>
      <c r="H11" s="20">
        <v>10</v>
      </c>
      <c r="I11" s="22">
        <v>1</v>
      </c>
      <c r="J11" s="27">
        <v>10</v>
      </c>
      <c r="K11" s="23"/>
      <c r="L11" s="28"/>
      <c r="M11" s="28"/>
      <c r="N11" s="29" t="s">
        <v>149</v>
      </c>
      <c r="O11" s="29">
        <v>1000</v>
      </c>
      <c r="P11" s="29"/>
      <c r="Q11" s="28"/>
      <c r="R11" s="30"/>
      <c r="S11" s="24"/>
      <c r="T11" s="40"/>
      <c r="U11" s="40"/>
      <c r="V11" s="25">
        <f t="shared" si="0"/>
        <v>0</v>
      </c>
      <c r="W11" s="25">
        <f t="shared" si="1"/>
        <v>0</v>
      </c>
      <c r="X11" s="26"/>
      <c r="Y11" s="27">
        <v>9</v>
      </c>
      <c r="Z11" s="27">
        <v>24</v>
      </c>
      <c r="AA11" s="27">
        <v>12</v>
      </c>
      <c r="AB11" s="26"/>
      <c r="AC11" s="31">
        <f t="shared" si="3"/>
        <v>0</v>
      </c>
      <c r="AD11" s="31">
        <f t="shared" si="4"/>
        <v>0</v>
      </c>
      <c r="AE11" s="31">
        <f t="shared" si="2"/>
        <v>0</v>
      </c>
      <c r="AF11"/>
    </row>
    <row r="12" spans="1:32" ht="24.95" customHeight="1">
      <c r="A12" s="19">
        <v>9</v>
      </c>
      <c r="B12" s="21" t="s">
        <v>350</v>
      </c>
      <c r="C12" s="21" t="s">
        <v>351</v>
      </c>
      <c r="D12" s="21" t="s">
        <v>70</v>
      </c>
      <c r="E12" s="21" t="s">
        <v>163</v>
      </c>
      <c r="F12" s="21" t="s">
        <v>166</v>
      </c>
      <c r="G12" s="21">
        <v>34</v>
      </c>
      <c r="H12" s="20">
        <v>2</v>
      </c>
      <c r="I12" s="22">
        <v>1</v>
      </c>
      <c r="J12" s="27">
        <v>2</v>
      </c>
      <c r="K12" s="23"/>
      <c r="L12" s="28"/>
      <c r="M12" s="28"/>
      <c r="N12" s="29" t="s">
        <v>148</v>
      </c>
      <c r="O12" s="29">
        <v>2500</v>
      </c>
      <c r="P12" s="29"/>
      <c r="Q12" s="28"/>
      <c r="R12" s="30"/>
      <c r="S12" s="24"/>
      <c r="T12" s="40"/>
      <c r="U12" s="40"/>
      <c r="V12" s="25">
        <f t="shared" si="0"/>
        <v>0</v>
      </c>
      <c r="W12" s="25">
        <f t="shared" si="1"/>
        <v>0</v>
      </c>
      <c r="X12" s="26"/>
      <c r="Y12" s="27">
        <v>9</v>
      </c>
      <c r="Z12" s="27">
        <v>24</v>
      </c>
      <c r="AA12" s="27">
        <v>12</v>
      </c>
      <c r="AB12" s="26"/>
      <c r="AC12" s="31">
        <f t="shared" si="3"/>
        <v>5111.424</v>
      </c>
      <c r="AD12" s="31">
        <f t="shared" si="4"/>
        <v>0</v>
      </c>
      <c r="AE12" s="31">
        <f t="shared" si="2"/>
        <v>5111.424</v>
      </c>
      <c r="AF12"/>
    </row>
    <row r="13" spans="1:32" ht="24.95" customHeight="1">
      <c r="A13" s="19">
        <v>10</v>
      </c>
      <c r="B13" s="21" t="s">
        <v>350</v>
      </c>
      <c r="C13" s="21" t="s">
        <v>351</v>
      </c>
      <c r="D13" s="21" t="s">
        <v>70</v>
      </c>
      <c r="E13" s="21" t="s">
        <v>163</v>
      </c>
      <c r="F13" s="21" t="s">
        <v>166</v>
      </c>
      <c r="G13" s="21">
        <v>34</v>
      </c>
      <c r="H13" s="20">
        <v>1</v>
      </c>
      <c r="I13" s="22">
        <v>2</v>
      </c>
      <c r="J13" s="27">
        <v>2</v>
      </c>
      <c r="K13" s="23"/>
      <c r="L13" s="28"/>
      <c r="M13" s="28"/>
      <c r="N13" s="29" t="s">
        <v>148</v>
      </c>
      <c r="O13" s="29">
        <v>5000</v>
      </c>
      <c r="P13" s="29"/>
      <c r="Q13" s="28"/>
      <c r="R13" s="30"/>
      <c r="S13" s="24"/>
      <c r="T13" s="40"/>
      <c r="U13" s="40"/>
      <c r="V13" s="25">
        <f t="shared" si="0"/>
        <v>0</v>
      </c>
      <c r="W13" s="25">
        <f t="shared" si="1"/>
        <v>0</v>
      </c>
      <c r="X13" s="26"/>
      <c r="Y13" s="27">
        <v>9</v>
      </c>
      <c r="Z13" s="27">
        <v>24</v>
      </c>
      <c r="AA13" s="27">
        <v>12</v>
      </c>
      <c r="AB13" s="26"/>
      <c r="AC13" s="31">
        <f t="shared" si="3"/>
        <v>5111.424</v>
      </c>
      <c r="AD13" s="31">
        <f t="shared" si="4"/>
        <v>0</v>
      </c>
      <c r="AE13" s="31">
        <f t="shared" si="2"/>
        <v>5111.424</v>
      </c>
      <c r="AF13"/>
    </row>
    <row r="14" spans="1:32" ht="24.95" customHeight="1">
      <c r="A14" s="19">
        <v>11</v>
      </c>
      <c r="B14" s="21" t="s">
        <v>350</v>
      </c>
      <c r="C14" s="21" t="s">
        <v>352</v>
      </c>
      <c r="D14" s="21" t="s">
        <v>70</v>
      </c>
      <c r="E14" s="21" t="s">
        <v>124</v>
      </c>
      <c r="F14" s="21" t="s">
        <v>125</v>
      </c>
      <c r="G14" s="21">
        <v>26</v>
      </c>
      <c r="H14" s="20">
        <v>2</v>
      </c>
      <c r="I14" s="22">
        <v>1</v>
      </c>
      <c r="J14" s="27">
        <v>2</v>
      </c>
      <c r="K14" s="23"/>
      <c r="L14" s="28"/>
      <c r="M14" s="28"/>
      <c r="N14" s="29" t="s">
        <v>148</v>
      </c>
      <c r="O14" s="29">
        <v>1000</v>
      </c>
      <c r="P14" s="29"/>
      <c r="Q14" s="28"/>
      <c r="R14" s="30"/>
      <c r="S14" s="24"/>
      <c r="T14" s="40"/>
      <c r="U14" s="40"/>
      <c r="V14" s="25">
        <f t="shared" si="0"/>
        <v>0</v>
      </c>
      <c r="W14" s="25">
        <f t="shared" si="1"/>
        <v>0</v>
      </c>
      <c r="X14" s="26"/>
      <c r="Y14" s="27">
        <v>9</v>
      </c>
      <c r="Z14" s="27">
        <v>24</v>
      </c>
      <c r="AA14" s="27">
        <v>12</v>
      </c>
      <c r="AB14" s="26"/>
      <c r="AC14" s="31">
        <f t="shared" si="3"/>
        <v>3908.7359999999999</v>
      </c>
      <c r="AD14" s="31">
        <f t="shared" si="4"/>
        <v>0</v>
      </c>
      <c r="AE14" s="31">
        <f t="shared" si="2"/>
        <v>3908.7359999999999</v>
      </c>
      <c r="AF14"/>
    </row>
    <row r="15" spans="1:32" ht="24.95" customHeight="1">
      <c r="A15" s="19">
        <v>12</v>
      </c>
      <c r="B15" s="21" t="s">
        <v>350</v>
      </c>
      <c r="C15" s="21" t="s">
        <v>353</v>
      </c>
      <c r="D15" s="21" t="s">
        <v>70</v>
      </c>
      <c r="E15" s="21" t="s">
        <v>124</v>
      </c>
      <c r="F15" s="21" t="s">
        <v>125</v>
      </c>
      <c r="G15" s="21">
        <v>26</v>
      </c>
      <c r="H15" s="20">
        <v>1</v>
      </c>
      <c r="I15" s="22">
        <v>1</v>
      </c>
      <c r="J15" s="27">
        <v>1</v>
      </c>
      <c r="K15" s="23"/>
      <c r="L15" s="28"/>
      <c r="M15" s="28"/>
      <c r="N15" s="29" t="s">
        <v>148</v>
      </c>
      <c r="O15" s="29">
        <v>1000</v>
      </c>
      <c r="P15" s="29"/>
      <c r="Q15" s="28"/>
      <c r="R15" s="30"/>
      <c r="S15" s="24"/>
      <c r="T15" s="40"/>
      <c r="U15" s="40"/>
      <c r="V15" s="25">
        <f t="shared" si="0"/>
        <v>0</v>
      </c>
      <c r="W15" s="25">
        <f t="shared" si="1"/>
        <v>0</v>
      </c>
      <c r="X15" s="26"/>
      <c r="Y15" s="27">
        <v>9</v>
      </c>
      <c r="Z15" s="27">
        <v>24</v>
      </c>
      <c r="AA15" s="27">
        <v>12</v>
      </c>
      <c r="AB15" s="26"/>
      <c r="AC15" s="31">
        <f t="shared" si="3"/>
        <v>1954.3679999999999</v>
      </c>
      <c r="AD15" s="31">
        <f t="shared" si="4"/>
        <v>0</v>
      </c>
      <c r="AE15" s="31">
        <f t="shared" si="2"/>
        <v>1954.3679999999999</v>
      </c>
      <c r="AF15"/>
    </row>
    <row r="16" spans="1:32" ht="24.95" customHeight="1">
      <c r="A16" s="19">
        <v>13</v>
      </c>
      <c r="B16" s="21" t="s">
        <v>350</v>
      </c>
      <c r="C16" s="21" t="s">
        <v>354</v>
      </c>
      <c r="D16" s="21" t="s">
        <v>70</v>
      </c>
      <c r="E16" s="21" t="s">
        <v>122</v>
      </c>
      <c r="F16" s="21" t="s">
        <v>168</v>
      </c>
      <c r="G16" s="21">
        <v>60</v>
      </c>
      <c r="H16" s="20">
        <v>8</v>
      </c>
      <c r="I16" s="22">
        <v>1</v>
      </c>
      <c r="J16" s="27">
        <v>8</v>
      </c>
      <c r="K16" s="23"/>
      <c r="L16" s="28"/>
      <c r="M16" s="28"/>
      <c r="N16" s="29" t="s">
        <v>149</v>
      </c>
      <c r="O16" s="29">
        <v>700</v>
      </c>
      <c r="P16" s="29"/>
      <c r="Q16" s="28"/>
      <c r="R16" s="30"/>
      <c r="S16" s="24"/>
      <c r="T16" s="40"/>
      <c r="U16" s="40"/>
      <c r="V16" s="25">
        <f t="shared" si="0"/>
        <v>0</v>
      </c>
      <c r="W16" s="25">
        <f t="shared" si="1"/>
        <v>0</v>
      </c>
      <c r="X16" s="26"/>
      <c r="Y16" s="27">
        <v>9</v>
      </c>
      <c r="Z16" s="27">
        <v>24</v>
      </c>
      <c r="AA16" s="27">
        <v>12</v>
      </c>
      <c r="AB16" s="26"/>
      <c r="AC16" s="31">
        <f t="shared" si="3"/>
        <v>36080.639999999999</v>
      </c>
      <c r="AD16" s="31">
        <f t="shared" si="4"/>
        <v>0</v>
      </c>
      <c r="AE16" s="31">
        <f t="shared" si="2"/>
        <v>36080.639999999999</v>
      </c>
      <c r="AF16"/>
    </row>
    <row r="17" spans="1:32" ht="24.95" customHeight="1">
      <c r="A17" s="19">
        <v>14</v>
      </c>
      <c r="B17" s="21" t="s">
        <v>350</v>
      </c>
      <c r="C17" s="21" t="s">
        <v>355</v>
      </c>
      <c r="D17" s="21" t="s">
        <v>70</v>
      </c>
      <c r="E17" s="21" t="s">
        <v>163</v>
      </c>
      <c r="F17" s="21" t="s">
        <v>364</v>
      </c>
      <c r="G17" s="21">
        <v>34</v>
      </c>
      <c r="H17" s="20">
        <v>1</v>
      </c>
      <c r="I17" s="22">
        <v>2</v>
      </c>
      <c r="J17" s="27">
        <v>2</v>
      </c>
      <c r="K17" s="23"/>
      <c r="L17" s="28"/>
      <c r="M17" s="28"/>
      <c r="N17" s="29" t="s">
        <v>148</v>
      </c>
      <c r="O17" s="29">
        <v>5000</v>
      </c>
      <c r="P17" s="29"/>
      <c r="Q17" s="28"/>
      <c r="R17" s="30"/>
      <c r="S17" s="24"/>
      <c r="T17" s="40"/>
      <c r="U17" s="40"/>
      <c r="V17" s="25">
        <f t="shared" si="0"/>
        <v>0</v>
      </c>
      <c r="W17" s="25">
        <f t="shared" si="1"/>
        <v>0</v>
      </c>
      <c r="X17" s="26"/>
      <c r="Y17" s="27">
        <v>9</v>
      </c>
      <c r="Z17" s="27">
        <v>24</v>
      </c>
      <c r="AA17" s="27">
        <v>12</v>
      </c>
      <c r="AB17" s="26"/>
      <c r="AC17" s="31">
        <f t="shared" si="3"/>
        <v>5111.424</v>
      </c>
      <c r="AD17" s="31">
        <f t="shared" si="4"/>
        <v>0</v>
      </c>
      <c r="AE17" s="31">
        <f t="shared" si="2"/>
        <v>5111.424</v>
      </c>
      <c r="AF17"/>
    </row>
    <row r="18" spans="1:32" ht="24.95" customHeight="1">
      <c r="A18" s="19">
        <v>15</v>
      </c>
      <c r="B18" s="21" t="s">
        <v>356</v>
      </c>
      <c r="C18" s="21" t="s">
        <v>357</v>
      </c>
      <c r="D18" s="21" t="s">
        <v>281</v>
      </c>
      <c r="E18" s="21" t="s">
        <v>365</v>
      </c>
      <c r="F18" s="21" t="s">
        <v>141</v>
      </c>
      <c r="G18" s="21">
        <v>263</v>
      </c>
      <c r="H18" s="20">
        <v>6</v>
      </c>
      <c r="I18" s="22">
        <v>1</v>
      </c>
      <c r="J18" s="27">
        <v>6</v>
      </c>
      <c r="K18" s="23"/>
      <c r="L18" s="28"/>
      <c r="M18" s="28"/>
      <c r="N18" s="29" t="s">
        <v>148</v>
      </c>
      <c r="O18" s="29">
        <v>15000</v>
      </c>
      <c r="P18" s="29"/>
      <c r="Q18" s="28"/>
      <c r="R18" s="30"/>
      <c r="S18" s="24"/>
      <c r="T18" s="40"/>
      <c r="U18" s="40"/>
      <c r="V18" s="25">
        <f t="shared" si="0"/>
        <v>0</v>
      </c>
      <c r="W18" s="25">
        <f t="shared" si="1"/>
        <v>0</v>
      </c>
      <c r="X18" s="26"/>
      <c r="Y18" s="27">
        <v>9</v>
      </c>
      <c r="Z18" s="27">
        <v>24</v>
      </c>
      <c r="AA18" s="27">
        <v>12</v>
      </c>
      <c r="AB18" s="26"/>
      <c r="AC18" s="31">
        <f t="shared" si="3"/>
        <v>118615.10399999999</v>
      </c>
      <c r="AD18" s="31">
        <f t="shared" si="4"/>
        <v>0</v>
      </c>
      <c r="AE18" s="31">
        <f t="shared" si="2"/>
        <v>118615.10399999999</v>
      </c>
      <c r="AF18"/>
    </row>
    <row r="19" spans="1:32" ht="24.95" customHeight="1">
      <c r="A19" s="19">
        <v>16</v>
      </c>
      <c r="B19" s="21" t="s">
        <v>356</v>
      </c>
      <c r="C19" s="21" t="s">
        <v>357</v>
      </c>
      <c r="D19" s="21" t="s">
        <v>281</v>
      </c>
      <c r="E19" s="21" t="s">
        <v>167</v>
      </c>
      <c r="F19" s="21" t="s">
        <v>168</v>
      </c>
      <c r="G19" s="21">
        <v>29</v>
      </c>
      <c r="H19" s="20">
        <v>12</v>
      </c>
      <c r="I19" s="22">
        <v>1</v>
      </c>
      <c r="J19" s="27">
        <v>12</v>
      </c>
      <c r="K19" s="23"/>
      <c r="L19" s="28"/>
      <c r="M19" s="28"/>
      <c r="N19" s="29" t="s">
        <v>148</v>
      </c>
      <c r="O19" s="29">
        <v>1100</v>
      </c>
      <c r="P19" s="29"/>
      <c r="Q19" s="28"/>
      <c r="R19" s="30"/>
      <c r="S19" s="24"/>
      <c r="T19" s="40"/>
      <c r="U19" s="40"/>
      <c r="V19" s="25">
        <f t="shared" si="0"/>
        <v>0</v>
      </c>
      <c r="W19" s="25">
        <f t="shared" si="1"/>
        <v>0</v>
      </c>
      <c r="X19" s="26"/>
      <c r="Y19" s="27">
        <v>9</v>
      </c>
      <c r="Z19" s="27">
        <v>24</v>
      </c>
      <c r="AA19" s="27">
        <v>12</v>
      </c>
      <c r="AB19" s="26"/>
      <c r="AC19" s="31">
        <f t="shared" si="3"/>
        <v>26158.464</v>
      </c>
      <c r="AD19" s="31">
        <f t="shared" si="4"/>
        <v>0</v>
      </c>
      <c r="AE19" s="31">
        <f t="shared" si="2"/>
        <v>26158.464</v>
      </c>
      <c r="AF19"/>
    </row>
    <row r="20" spans="1:32" ht="24.95" customHeight="1">
      <c r="A20" s="19">
        <v>17</v>
      </c>
      <c r="B20" s="21" t="s">
        <v>356</v>
      </c>
      <c r="C20" s="21" t="s">
        <v>357</v>
      </c>
      <c r="D20" s="21" t="s">
        <v>281</v>
      </c>
      <c r="E20" s="21" t="s">
        <v>366</v>
      </c>
      <c r="F20" s="21" t="s">
        <v>187</v>
      </c>
      <c r="G20" s="21">
        <v>263</v>
      </c>
      <c r="H20" s="20">
        <v>95</v>
      </c>
      <c r="I20" s="22">
        <v>1</v>
      </c>
      <c r="J20" s="27">
        <v>95</v>
      </c>
      <c r="K20" s="23"/>
      <c r="L20" s="28"/>
      <c r="M20" s="28"/>
      <c r="N20" s="29" t="s">
        <v>148</v>
      </c>
      <c r="O20" s="29">
        <v>15000</v>
      </c>
      <c r="P20" s="29"/>
      <c r="Q20" s="28"/>
      <c r="R20" s="30"/>
      <c r="S20" s="24"/>
      <c r="T20" s="40"/>
      <c r="U20" s="40"/>
      <c r="V20" s="25">
        <f t="shared" si="0"/>
        <v>0</v>
      </c>
      <c r="W20" s="25">
        <f t="shared" si="1"/>
        <v>0</v>
      </c>
      <c r="X20" s="26"/>
      <c r="Y20" s="27">
        <v>9</v>
      </c>
      <c r="Z20" s="27">
        <v>24</v>
      </c>
      <c r="AA20" s="27">
        <v>12</v>
      </c>
      <c r="AB20" s="26"/>
      <c r="AC20" s="31">
        <f t="shared" si="3"/>
        <v>1878072.48</v>
      </c>
      <c r="AD20" s="31">
        <f t="shared" si="4"/>
        <v>0</v>
      </c>
      <c r="AE20" s="31">
        <f t="shared" si="2"/>
        <v>1878072.48</v>
      </c>
      <c r="AF20"/>
    </row>
    <row r="21" spans="1:32" ht="24.95" customHeight="1">
      <c r="A21" s="19">
        <v>18</v>
      </c>
      <c r="B21" s="21" t="s">
        <v>356</v>
      </c>
      <c r="C21" s="21" t="s">
        <v>357</v>
      </c>
      <c r="D21" s="21" t="s">
        <v>281</v>
      </c>
      <c r="E21" s="21" t="s">
        <v>118</v>
      </c>
      <c r="F21" s="21" t="s">
        <v>367</v>
      </c>
      <c r="G21" s="21">
        <v>42</v>
      </c>
      <c r="H21" s="20">
        <v>12</v>
      </c>
      <c r="I21" s="22">
        <v>1</v>
      </c>
      <c r="J21" s="27">
        <v>12</v>
      </c>
      <c r="K21" s="23"/>
      <c r="L21" s="28"/>
      <c r="M21" s="28"/>
      <c r="N21" s="29" t="s">
        <v>148</v>
      </c>
      <c r="O21" s="29">
        <v>2500</v>
      </c>
      <c r="P21" s="29"/>
      <c r="Q21" s="28"/>
      <c r="R21" s="30"/>
      <c r="S21" s="24"/>
      <c r="T21" s="40"/>
      <c r="U21" s="40"/>
      <c r="V21" s="25">
        <f t="shared" si="0"/>
        <v>0</v>
      </c>
      <c r="W21" s="25">
        <f t="shared" si="1"/>
        <v>0</v>
      </c>
      <c r="X21" s="26"/>
      <c r="Y21" s="27">
        <v>9</v>
      </c>
      <c r="Z21" s="27">
        <v>24</v>
      </c>
      <c r="AA21" s="27">
        <v>12</v>
      </c>
      <c r="AB21" s="26"/>
      <c r="AC21" s="31">
        <f t="shared" si="3"/>
        <v>37884.671999999999</v>
      </c>
      <c r="AD21" s="31">
        <f t="shared" si="4"/>
        <v>0</v>
      </c>
      <c r="AE21" s="31">
        <f t="shared" si="2"/>
        <v>37884.671999999999</v>
      </c>
      <c r="AF21"/>
    </row>
    <row r="22" spans="1:32" ht="24.95" customHeight="1">
      <c r="A22" s="19">
        <v>19</v>
      </c>
      <c r="B22" s="21" t="s">
        <v>356</v>
      </c>
      <c r="C22" s="21" t="s">
        <v>357</v>
      </c>
      <c r="D22" s="21" t="s">
        <v>281</v>
      </c>
      <c r="E22" s="21" t="s">
        <v>124</v>
      </c>
      <c r="F22" s="21" t="s">
        <v>126</v>
      </c>
      <c r="G22" s="21">
        <v>26</v>
      </c>
      <c r="H22" s="20">
        <v>1</v>
      </c>
      <c r="I22" s="22">
        <v>1</v>
      </c>
      <c r="J22" s="27">
        <v>1</v>
      </c>
      <c r="K22" s="23"/>
      <c r="L22" s="28"/>
      <c r="M22" s="28"/>
      <c r="N22" s="29" t="s">
        <v>148</v>
      </c>
      <c r="O22" s="29">
        <v>1000</v>
      </c>
      <c r="P22" s="29"/>
      <c r="Q22" s="28"/>
      <c r="R22" s="30"/>
      <c r="S22" s="24"/>
      <c r="T22" s="40"/>
      <c r="U22" s="40"/>
      <c r="V22" s="25">
        <f t="shared" si="0"/>
        <v>0</v>
      </c>
      <c r="W22" s="25">
        <f t="shared" si="1"/>
        <v>0</v>
      </c>
      <c r="X22" s="26"/>
      <c r="Y22" s="27">
        <v>9</v>
      </c>
      <c r="Z22" s="27">
        <v>24</v>
      </c>
      <c r="AA22" s="27">
        <v>12</v>
      </c>
      <c r="AB22" s="26"/>
      <c r="AC22" s="31">
        <f t="shared" si="3"/>
        <v>1954.3679999999999</v>
      </c>
      <c r="AD22" s="31">
        <f t="shared" si="4"/>
        <v>0</v>
      </c>
      <c r="AE22" s="31">
        <f t="shared" si="2"/>
        <v>1954.3679999999999</v>
      </c>
      <c r="AF22"/>
    </row>
    <row r="23" spans="1:32" ht="24.95" customHeight="1">
      <c r="A23" s="19">
        <v>20</v>
      </c>
      <c r="B23" s="21" t="s">
        <v>356</v>
      </c>
      <c r="C23" s="21" t="s">
        <v>357</v>
      </c>
      <c r="D23" s="21" t="s">
        <v>281</v>
      </c>
      <c r="E23" s="21" t="s">
        <v>368</v>
      </c>
      <c r="F23" s="21" t="s">
        <v>141</v>
      </c>
      <c r="G23" s="21">
        <v>95</v>
      </c>
      <c r="H23" s="20">
        <v>21</v>
      </c>
      <c r="I23" s="22">
        <v>1</v>
      </c>
      <c r="J23" s="27">
        <v>21</v>
      </c>
      <c r="K23" s="23"/>
      <c r="L23" s="28"/>
      <c r="M23" s="28"/>
      <c r="N23" s="29" t="s">
        <v>149</v>
      </c>
      <c r="O23" s="29">
        <v>1000</v>
      </c>
      <c r="P23" s="29"/>
      <c r="Q23" s="28"/>
      <c r="R23" s="30"/>
      <c r="S23" s="24"/>
      <c r="T23" s="40"/>
      <c r="U23" s="40"/>
      <c r="V23" s="25">
        <f t="shared" si="0"/>
        <v>0</v>
      </c>
      <c r="W23" s="25">
        <f t="shared" si="1"/>
        <v>0</v>
      </c>
      <c r="X23" s="26"/>
      <c r="Y23" s="27">
        <v>9</v>
      </c>
      <c r="Z23" s="27">
        <v>24</v>
      </c>
      <c r="AA23" s="27">
        <v>12</v>
      </c>
      <c r="AB23" s="26"/>
      <c r="AC23" s="31">
        <f t="shared" si="3"/>
        <v>149960.16</v>
      </c>
      <c r="AD23" s="31">
        <f t="shared" si="4"/>
        <v>0</v>
      </c>
      <c r="AE23" s="31">
        <f t="shared" si="2"/>
        <v>149960.16</v>
      </c>
      <c r="AF23"/>
    </row>
    <row r="24" spans="1:32" ht="24.95" customHeight="1">
      <c r="A24" s="19">
        <v>21</v>
      </c>
      <c r="B24" s="21" t="s">
        <v>356</v>
      </c>
      <c r="C24" s="21" t="s">
        <v>357</v>
      </c>
      <c r="D24" s="21" t="s">
        <v>281</v>
      </c>
      <c r="E24" s="21" t="s">
        <v>167</v>
      </c>
      <c r="F24" s="21" t="s">
        <v>126</v>
      </c>
      <c r="G24" s="21">
        <v>29</v>
      </c>
      <c r="H24" s="20">
        <v>8</v>
      </c>
      <c r="I24" s="22">
        <v>1</v>
      </c>
      <c r="J24" s="27">
        <v>8</v>
      </c>
      <c r="K24" s="23"/>
      <c r="L24" s="28"/>
      <c r="M24" s="28"/>
      <c r="N24" s="29" t="s">
        <v>148</v>
      </c>
      <c r="O24" s="29">
        <v>500</v>
      </c>
      <c r="P24" s="29"/>
      <c r="Q24" s="28"/>
      <c r="R24" s="30"/>
      <c r="S24" s="24"/>
      <c r="T24" s="40"/>
      <c r="U24" s="40"/>
      <c r="V24" s="25">
        <f t="shared" si="0"/>
        <v>0</v>
      </c>
      <c r="W24" s="25">
        <f t="shared" si="1"/>
        <v>0</v>
      </c>
      <c r="X24" s="26"/>
      <c r="Y24" s="27">
        <v>9</v>
      </c>
      <c r="Z24" s="27">
        <v>24</v>
      </c>
      <c r="AA24" s="27">
        <v>12</v>
      </c>
      <c r="AB24" s="26"/>
      <c r="AC24" s="31">
        <f t="shared" si="3"/>
        <v>17438.976000000002</v>
      </c>
      <c r="AD24" s="31">
        <f t="shared" si="4"/>
        <v>0</v>
      </c>
      <c r="AE24" s="31">
        <f t="shared" si="2"/>
        <v>17438.976000000002</v>
      </c>
      <c r="AF24"/>
    </row>
    <row r="25" spans="1:32" ht="24.95" customHeight="1">
      <c r="A25" s="19">
        <v>22</v>
      </c>
      <c r="B25" s="21" t="s">
        <v>356</v>
      </c>
      <c r="C25" s="21" t="s">
        <v>357</v>
      </c>
      <c r="D25" s="21" t="s">
        <v>281</v>
      </c>
      <c r="E25" s="21" t="s">
        <v>130</v>
      </c>
      <c r="F25" s="21" t="s">
        <v>141</v>
      </c>
      <c r="G25" s="21">
        <v>0</v>
      </c>
      <c r="H25" s="20">
        <v>15</v>
      </c>
      <c r="I25" s="22">
        <v>1</v>
      </c>
      <c r="J25" s="27">
        <v>15</v>
      </c>
      <c r="K25" s="23"/>
      <c r="L25" s="28"/>
      <c r="M25" s="28"/>
      <c r="N25" s="29" t="s">
        <v>149</v>
      </c>
      <c r="O25" s="29">
        <v>1000</v>
      </c>
      <c r="P25" s="29"/>
      <c r="Q25" s="28"/>
      <c r="R25" s="30"/>
      <c r="S25" s="24"/>
      <c r="T25" s="40"/>
      <c r="U25" s="40"/>
      <c r="V25" s="25">
        <f t="shared" si="0"/>
        <v>0</v>
      </c>
      <c r="W25" s="25">
        <f t="shared" si="1"/>
        <v>0</v>
      </c>
      <c r="X25" s="26"/>
      <c r="Y25" s="27">
        <v>9</v>
      </c>
      <c r="Z25" s="27">
        <v>24</v>
      </c>
      <c r="AA25" s="27">
        <v>12</v>
      </c>
      <c r="AB25" s="26"/>
      <c r="AC25" s="31">
        <f t="shared" si="3"/>
        <v>0</v>
      </c>
      <c r="AD25" s="31">
        <f t="shared" si="4"/>
        <v>0</v>
      </c>
      <c r="AE25" s="31">
        <f t="shared" si="2"/>
        <v>0</v>
      </c>
      <c r="AF25"/>
    </row>
    <row r="26" spans="1:32" ht="24.95" customHeight="1">
      <c r="A26" s="19">
        <v>23</v>
      </c>
      <c r="B26" s="21" t="s">
        <v>356</v>
      </c>
      <c r="C26" s="21" t="s">
        <v>357</v>
      </c>
      <c r="D26" s="21" t="s">
        <v>281</v>
      </c>
      <c r="E26" s="21" t="s">
        <v>130</v>
      </c>
      <c r="F26" s="21" t="s">
        <v>141</v>
      </c>
      <c r="G26" s="21">
        <v>0</v>
      </c>
      <c r="H26" s="20">
        <v>9</v>
      </c>
      <c r="I26" s="22">
        <v>1</v>
      </c>
      <c r="J26" s="27">
        <v>9</v>
      </c>
      <c r="K26" s="23"/>
      <c r="L26" s="28"/>
      <c r="M26" s="28"/>
      <c r="N26" s="29" t="s">
        <v>149</v>
      </c>
      <c r="O26" s="29">
        <v>1000</v>
      </c>
      <c r="P26" s="29"/>
      <c r="Q26" s="28"/>
      <c r="R26" s="30"/>
      <c r="S26" s="24"/>
      <c r="T26" s="40"/>
      <c r="U26" s="40"/>
      <c r="V26" s="25">
        <f t="shared" si="0"/>
        <v>0</v>
      </c>
      <c r="W26" s="25">
        <f t="shared" si="1"/>
        <v>0</v>
      </c>
      <c r="X26" s="26"/>
      <c r="Y26" s="27">
        <v>9</v>
      </c>
      <c r="Z26" s="27">
        <v>24</v>
      </c>
      <c r="AA26" s="27">
        <v>12</v>
      </c>
      <c r="AB26" s="26"/>
      <c r="AC26" s="31">
        <f t="shared" si="3"/>
        <v>0</v>
      </c>
      <c r="AD26" s="31">
        <f t="shared" si="4"/>
        <v>0</v>
      </c>
      <c r="AE26" s="31">
        <f t="shared" si="2"/>
        <v>0</v>
      </c>
      <c r="AF26"/>
    </row>
    <row r="27" spans="1:32" ht="24.95" customHeight="1">
      <c r="A27" s="19">
        <v>24</v>
      </c>
      <c r="B27" s="21" t="s">
        <v>356</v>
      </c>
      <c r="C27" s="21" t="s">
        <v>357</v>
      </c>
      <c r="D27" s="21" t="s">
        <v>281</v>
      </c>
      <c r="E27" s="21" t="s">
        <v>365</v>
      </c>
      <c r="F27" s="21" t="s">
        <v>369</v>
      </c>
      <c r="G27" s="21">
        <v>263</v>
      </c>
      <c r="H27" s="20">
        <v>6</v>
      </c>
      <c r="I27" s="22">
        <v>1</v>
      </c>
      <c r="J27" s="27">
        <v>6</v>
      </c>
      <c r="K27" s="23"/>
      <c r="L27" s="28"/>
      <c r="M27" s="28"/>
      <c r="N27" s="29" t="s">
        <v>148</v>
      </c>
      <c r="O27" s="29">
        <v>15000</v>
      </c>
      <c r="P27" s="29"/>
      <c r="Q27" s="28"/>
      <c r="R27" s="30"/>
      <c r="S27" s="24"/>
      <c r="T27" s="40"/>
      <c r="U27" s="40"/>
      <c r="V27" s="25">
        <f t="shared" si="0"/>
        <v>0</v>
      </c>
      <c r="W27" s="25">
        <f t="shared" si="1"/>
        <v>0</v>
      </c>
      <c r="X27" s="26"/>
      <c r="Y27" s="27">
        <v>9</v>
      </c>
      <c r="Z27" s="27">
        <v>24</v>
      </c>
      <c r="AA27" s="27">
        <v>12</v>
      </c>
      <c r="AB27" s="26"/>
      <c r="AC27" s="31">
        <f t="shared" si="3"/>
        <v>118615.10399999999</v>
      </c>
      <c r="AD27" s="31">
        <f t="shared" si="4"/>
        <v>0</v>
      </c>
      <c r="AE27" s="31">
        <f t="shared" si="2"/>
        <v>118615.10399999999</v>
      </c>
      <c r="AF27"/>
    </row>
    <row r="28" spans="1:32" ht="24.95" customHeight="1">
      <c r="A28" s="19">
        <v>25</v>
      </c>
      <c r="B28" s="21" t="s">
        <v>356</v>
      </c>
      <c r="C28" s="21" t="s">
        <v>351</v>
      </c>
      <c r="D28" s="21" t="s">
        <v>70</v>
      </c>
      <c r="E28" s="21" t="s">
        <v>118</v>
      </c>
      <c r="F28" s="21" t="s">
        <v>147</v>
      </c>
      <c r="G28" s="21">
        <v>42</v>
      </c>
      <c r="H28" s="20">
        <v>3</v>
      </c>
      <c r="I28" s="22">
        <v>1</v>
      </c>
      <c r="J28" s="27">
        <v>3</v>
      </c>
      <c r="K28" s="23"/>
      <c r="L28" s="28"/>
      <c r="M28" s="28"/>
      <c r="N28" s="29" t="s">
        <v>148</v>
      </c>
      <c r="O28" s="29">
        <v>2500</v>
      </c>
      <c r="P28" s="29"/>
      <c r="Q28" s="28"/>
      <c r="R28" s="30"/>
      <c r="S28" s="24"/>
      <c r="T28" s="40"/>
      <c r="U28" s="40"/>
      <c r="V28" s="25">
        <f t="shared" si="0"/>
        <v>0</v>
      </c>
      <c r="W28" s="25">
        <f t="shared" si="1"/>
        <v>0</v>
      </c>
      <c r="X28" s="26"/>
      <c r="Y28" s="27">
        <v>9</v>
      </c>
      <c r="Z28" s="27">
        <v>24</v>
      </c>
      <c r="AA28" s="27">
        <v>12</v>
      </c>
      <c r="AB28" s="26"/>
      <c r="AC28" s="31">
        <f t="shared" si="3"/>
        <v>9471.1679999999997</v>
      </c>
      <c r="AD28" s="31">
        <f t="shared" si="4"/>
        <v>0</v>
      </c>
      <c r="AE28" s="31">
        <f t="shared" si="2"/>
        <v>9471.1679999999997</v>
      </c>
      <c r="AF28"/>
    </row>
    <row r="29" spans="1:32" ht="24.95" customHeight="1">
      <c r="A29" s="19">
        <v>26</v>
      </c>
      <c r="B29" s="21" t="s">
        <v>356</v>
      </c>
      <c r="C29" s="21" t="s">
        <v>351</v>
      </c>
      <c r="D29" s="21" t="s">
        <v>70</v>
      </c>
      <c r="E29" s="21" t="s">
        <v>118</v>
      </c>
      <c r="F29" s="21" t="s">
        <v>147</v>
      </c>
      <c r="G29" s="21">
        <v>42</v>
      </c>
      <c r="H29" s="20">
        <v>1</v>
      </c>
      <c r="I29" s="22">
        <v>2</v>
      </c>
      <c r="J29" s="27">
        <v>2</v>
      </c>
      <c r="K29" s="23"/>
      <c r="L29" s="28"/>
      <c r="M29" s="28"/>
      <c r="N29" s="29" t="s">
        <v>148</v>
      </c>
      <c r="O29" s="29">
        <v>5000</v>
      </c>
      <c r="P29" s="29"/>
      <c r="Q29" s="28"/>
      <c r="R29" s="30"/>
      <c r="S29" s="24"/>
      <c r="T29" s="40"/>
      <c r="U29" s="40"/>
      <c r="V29" s="25">
        <f t="shared" si="0"/>
        <v>0</v>
      </c>
      <c r="W29" s="25">
        <f t="shared" si="1"/>
        <v>0</v>
      </c>
      <c r="X29" s="26"/>
      <c r="Y29" s="27">
        <v>9</v>
      </c>
      <c r="Z29" s="27">
        <v>24</v>
      </c>
      <c r="AA29" s="27">
        <v>12</v>
      </c>
      <c r="AB29" s="26"/>
      <c r="AC29" s="31">
        <f t="shared" si="3"/>
        <v>6314.1120000000001</v>
      </c>
      <c r="AD29" s="31">
        <f t="shared" si="4"/>
        <v>0</v>
      </c>
      <c r="AE29" s="31">
        <f t="shared" si="2"/>
        <v>6314.1120000000001</v>
      </c>
      <c r="AF29"/>
    </row>
    <row r="30" spans="1:32" ht="24.95" customHeight="1">
      <c r="A30" s="19">
        <v>27</v>
      </c>
      <c r="B30" s="21" t="s">
        <v>356</v>
      </c>
      <c r="C30" s="21" t="s">
        <v>354</v>
      </c>
      <c r="D30" s="21" t="s">
        <v>70</v>
      </c>
      <c r="E30" s="21" t="s">
        <v>370</v>
      </c>
      <c r="F30" s="21" t="s">
        <v>277</v>
      </c>
      <c r="G30" s="21">
        <v>53</v>
      </c>
      <c r="H30" s="20">
        <v>6</v>
      </c>
      <c r="I30" s="22">
        <v>1</v>
      </c>
      <c r="J30" s="27">
        <v>6</v>
      </c>
      <c r="K30" s="23"/>
      <c r="L30" s="28"/>
      <c r="M30" s="28"/>
      <c r="N30" s="29" t="s">
        <v>149</v>
      </c>
      <c r="O30" s="29">
        <v>1000</v>
      </c>
      <c r="P30" s="29"/>
      <c r="Q30" s="28"/>
      <c r="R30" s="30"/>
      <c r="S30" s="24"/>
      <c r="T30" s="40"/>
      <c r="U30" s="40"/>
      <c r="V30" s="25">
        <f t="shared" si="0"/>
        <v>0</v>
      </c>
      <c r="W30" s="25">
        <f t="shared" si="1"/>
        <v>0</v>
      </c>
      <c r="X30" s="26"/>
      <c r="Y30" s="27">
        <v>9</v>
      </c>
      <c r="Z30" s="27">
        <v>24</v>
      </c>
      <c r="AA30" s="27">
        <v>12</v>
      </c>
      <c r="AB30" s="26"/>
      <c r="AC30" s="31">
        <f t="shared" si="3"/>
        <v>23903.423999999999</v>
      </c>
      <c r="AD30" s="31">
        <f t="shared" si="4"/>
        <v>0</v>
      </c>
      <c r="AE30" s="31">
        <f t="shared" si="2"/>
        <v>23903.423999999999</v>
      </c>
      <c r="AF30"/>
    </row>
    <row r="31" spans="1:32" ht="24.95" customHeight="1">
      <c r="A31" s="19">
        <v>28</v>
      </c>
      <c r="B31" s="21" t="s">
        <v>356</v>
      </c>
      <c r="C31" s="21" t="s">
        <v>354</v>
      </c>
      <c r="D31" s="21" t="s">
        <v>70</v>
      </c>
      <c r="E31" s="21" t="s">
        <v>130</v>
      </c>
      <c r="F31" s="21" t="s">
        <v>371</v>
      </c>
      <c r="G31" s="21">
        <v>0</v>
      </c>
      <c r="H31" s="20">
        <v>12</v>
      </c>
      <c r="I31" s="22">
        <v>1</v>
      </c>
      <c r="J31" s="27">
        <v>12</v>
      </c>
      <c r="K31" s="23"/>
      <c r="L31" s="90"/>
      <c r="M31" s="90" t="s">
        <v>391</v>
      </c>
      <c r="N31" s="91" t="s">
        <v>70</v>
      </c>
      <c r="O31" s="91">
        <v>0</v>
      </c>
      <c r="P31" s="91"/>
      <c r="Q31" s="90"/>
      <c r="R31" s="92"/>
      <c r="S31" s="24"/>
      <c r="T31" s="40"/>
      <c r="U31" s="40"/>
      <c r="V31" s="25">
        <f t="shared" si="0"/>
        <v>0</v>
      </c>
      <c r="W31" s="25">
        <f t="shared" si="1"/>
        <v>0</v>
      </c>
      <c r="X31" s="26"/>
      <c r="Y31" s="27">
        <v>9</v>
      </c>
      <c r="Z31" s="27">
        <v>24</v>
      </c>
      <c r="AA31" s="27">
        <v>12</v>
      </c>
      <c r="AB31" s="26"/>
      <c r="AC31" s="31">
        <f t="shared" si="3"/>
        <v>0</v>
      </c>
      <c r="AD31" s="31">
        <f t="shared" si="4"/>
        <v>0</v>
      </c>
      <c r="AE31" s="31">
        <f t="shared" si="2"/>
        <v>0</v>
      </c>
      <c r="AF31"/>
    </row>
    <row r="32" spans="1:32" ht="24.95" customHeight="1">
      <c r="A32" s="19">
        <v>29</v>
      </c>
      <c r="B32" s="21" t="s">
        <v>356</v>
      </c>
      <c r="C32" s="21" t="s">
        <v>354</v>
      </c>
      <c r="D32" s="21" t="s">
        <v>70</v>
      </c>
      <c r="E32" s="21" t="s">
        <v>130</v>
      </c>
      <c r="F32" s="21" t="s">
        <v>372</v>
      </c>
      <c r="G32" s="21">
        <v>0</v>
      </c>
      <c r="H32" s="20">
        <v>2</v>
      </c>
      <c r="I32" s="22">
        <v>1</v>
      </c>
      <c r="J32" s="27">
        <v>2</v>
      </c>
      <c r="K32" s="23"/>
      <c r="L32" s="90"/>
      <c r="M32" s="90" t="s">
        <v>391</v>
      </c>
      <c r="N32" s="91" t="s">
        <v>70</v>
      </c>
      <c r="O32" s="91">
        <v>0</v>
      </c>
      <c r="P32" s="91"/>
      <c r="Q32" s="90"/>
      <c r="R32" s="92"/>
      <c r="S32" s="24"/>
      <c r="T32" s="40"/>
      <c r="U32" s="40"/>
      <c r="V32" s="25">
        <f t="shared" si="0"/>
        <v>0</v>
      </c>
      <c r="W32" s="25">
        <f t="shared" si="1"/>
        <v>0</v>
      </c>
      <c r="X32" s="26"/>
      <c r="Y32" s="27">
        <v>9</v>
      </c>
      <c r="Z32" s="27">
        <v>24</v>
      </c>
      <c r="AA32" s="27">
        <v>12</v>
      </c>
      <c r="AB32" s="26"/>
      <c r="AC32" s="31">
        <f t="shared" si="3"/>
        <v>0</v>
      </c>
      <c r="AD32" s="31">
        <f t="shared" si="4"/>
        <v>0</v>
      </c>
      <c r="AE32" s="31">
        <f t="shared" si="2"/>
        <v>0</v>
      </c>
      <c r="AF32"/>
    </row>
    <row r="33" spans="1:32" ht="24.95" customHeight="1">
      <c r="A33" s="19">
        <v>30</v>
      </c>
      <c r="B33" s="21" t="s">
        <v>356</v>
      </c>
      <c r="C33" s="21" t="s">
        <v>358</v>
      </c>
      <c r="D33" s="21" t="s">
        <v>70</v>
      </c>
      <c r="E33" s="21" t="s">
        <v>171</v>
      </c>
      <c r="F33" s="21" t="s">
        <v>168</v>
      </c>
      <c r="G33" s="21">
        <v>34</v>
      </c>
      <c r="H33" s="20">
        <v>26</v>
      </c>
      <c r="I33" s="22">
        <v>1</v>
      </c>
      <c r="J33" s="27">
        <v>26</v>
      </c>
      <c r="K33" s="23"/>
      <c r="L33" s="28"/>
      <c r="M33" s="28"/>
      <c r="N33" s="29" t="s">
        <v>149</v>
      </c>
      <c r="O33" s="29">
        <v>1300</v>
      </c>
      <c r="P33" s="29"/>
      <c r="Q33" s="28"/>
      <c r="R33" s="30"/>
      <c r="S33" s="24"/>
      <c r="T33" s="40"/>
      <c r="U33" s="40"/>
      <c r="V33" s="25">
        <f t="shared" si="0"/>
        <v>0</v>
      </c>
      <c r="W33" s="25">
        <f t="shared" si="1"/>
        <v>0</v>
      </c>
      <c r="X33" s="26"/>
      <c r="Y33" s="27">
        <v>9</v>
      </c>
      <c r="Z33" s="27">
        <v>24</v>
      </c>
      <c r="AA33" s="27">
        <v>12</v>
      </c>
      <c r="AB33" s="26"/>
      <c r="AC33" s="31">
        <f t="shared" si="3"/>
        <v>66448.512000000002</v>
      </c>
      <c r="AD33" s="31">
        <f t="shared" si="4"/>
        <v>0</v>
      </c>
      <c r="AE33" s="31">
        <f t="shared" si="2"/>
        <v>66448.512000000002</v>
      </c>
      <c r="AF33"/>
    </row>
    <row r="34" spans="1:32" ht="24.95" customHeight="1">
      <c r="A34" s="19">
        <v>31</v>
      </c>
      <c r="B34" s="21" t="s">
        <v>356</v>
      </c>
      <c r="C34" s="21" t="s">
        <v>358</v>
      </c>
      <c r="D34" s="21" t="s">
        <v>70</v>
      </c>
      <c r="E34" s="21" t="s">
        <v>122</v>
      </c>
      <c r="F34" s="21" t="s">
        <v>170</v>
      </c>
      <c r="G34" s="21">
        <v>60</v>
      </c>
      <c r="H34" s="20">
        <v>1</v>
      </c>
      <c r="I34" s="22">
        <v>1</v>
      </c>
      <c r="J34" s="27">
        <v>1</v>
      </c>
      <c r="K34" s="23"/>
      <c r="L34" s="28"/>
      <c r="M34" s="28"/>
      <c r="N34" s="29" t="s">
        <v>149</v>
      </c>
      <c r="O34" s="29">
        <v>700</v>
      </c>
      <c r="P34" s="29"/>
      <c r="Q34" s="28"/>
      <c r="R34" s="30"/>
      <c r="S34" s="24"/>
      <c r="T34" s="40"/>
      <c r="U34" s="40"/>
      <c r="V34" s="25">
        <f t="shared" si="0"/>
        <v>0</v>
      </c>
      <c r="W34" s="25">
        <f t="shared" si="1"/>
        <v>0</v>
      </c>
      <c r="X34" s="26"/>
      <c r="Y34" s="27">
        <v>9</v>
      </c>
      <c r="Z34" s="27">
        <v>24</v>
      </c>
      <c r="AA34" s="27">
        <v>12</v>
      </c>
      <c r="AB34" s="26"/>
      <c r="AC34" s="31">
        <f t="shared" si="3"/>
        <v>4510.08</v>
      </c>
      <c r="AD34" s="31">
        <f t="shared" si="4"/>
        <v>0</v>
      </c>
      <c r="AE34" s="31">
        <f t="shared" si="2"/>
        <v>4510.08</v>
      </c>
      <c r="AF34"/>
    </row>
    <row r="35" spans="1:32" ht="24.95" customHeight="1">
      <c r="A35" s="19">
        <v>32</v>
      </c>
      <c r="B35" s="21" t="s">
        <v>356</v>
      </c>
      <c r="C35" s="21" t="s">
        <v>359</v>
      </c>
      <c r="D35" s="21" t="s">
        <v>70</v>
      </c>
      <c r="E35" s="21" t="s">
        <v>167</v>
      </c>
      <c r="F35" s="21" t="s">
        <v>126</v>
      </c>
      <c r="G35" s="21">
        <v>29</v>
      </c>
      <c r="H35" s="20">
        <v>30</v>
      </c>
      <c r="I35" s="22">
        <v>1</v>
      </c>
      <c r="J35" s="27">
        <v>30</v>
      </c>
      <c r="K35" s="23"/>
      <c r="L35" s="28"/>
      <c r="M35" s="28"/>
      <c r="N35" s="29" t="s">
        <v>148</v>
      </c>
      <c r="O35" s="29">
        <v>500</v>
      </c>
      <c r="P35" s="29"/>
      <c r="Q35" s="28"/>
      <c r="R35" s="30"/>
      <c r="S35" s="24"/>
      <c r="T35" s="40"/>
      <c r="U35" s="40"/>
      <c r="V35" s="25">
        <f t="shared" si="0"/>
        <v>0</v>
      </c>
      <c r="W35" s="25">
        <f t="shared" si="1"/>
        <v>0</v>
      </c>
      <c r="X35" s="26"/>
      <c r="Y35" s="27">
        <v>9</v>
      </c>
      <c r="Z35" s="27">
        <v>24</v>
      </c>
      <c r="AA35" s="27">
        <v>12</v>
      </c>
      <c r="AB35" s="26"/>
      <c r="AC35" s="31">
        <f t="shared" si="3"/>
        <v>65396.159999999996</v>
      </c>
      <c r="AD35" s="31">
        <f t="shared" si="4"/>
        <v>0</v>
      </c>
      <c r="AE35" s="31">
        <f t="shared" si="2"/>
        <v>65396.159999999996</v>
      </c>
      <c r="AF35"/>
    </row>
    <row r="36" spans="1:32" ht="24.95" customHeight="1">
      <c r="A36" s="19">
        <v>33</v>
      </c>
      <c r="B36" s="21" t="s">
        <v>356</v>
      </c>
      <c r="C36" s="21" t="s">
        <v>359</v>
      </c>
      <c r="D36" s="21" t="s">
        <v>70</v>
      </c>
      <c r="E36" s="21" t="s">
        <v>362</v>
      </c>
      <c r="F36" s="21" t="s">
        <v>141</v>
      </c>
      <c r="G36" s="21">
        <v>84</v>
      </c>
      <c r="H36" s="20">
        <v>16</v>
      </c>
      <c r="I36" s="22">
        <v>1</v>
      </c>
      <c r="J36" s="27">
        <v>16</v>
      </c>
      <c r="K36" s="23"/>
      <c r="L36" s="28"/>
      <c r="M36" s="28"/>
      <c r="N36" s="29" t="s">
        <v>148</v>
      </c>
      <c r="O36" s="29">
        <v>1000</v>
      </c>
      <c r="P36" s="29"/>
      <c r="Q36" s="28"/>
      <c r="R36" s="30"/>
      <c r="S36" s="24"/>
      <c r="T36" s="40"/>
      <c r="U36" s="40"/>
      <c r="V36" s="25">
        <f t="shared" si="0"/>
        <v>0</v>
      </c>
      <c r="W36" s="25">
        <f t="shared" si="1"/>
        <v>0</v>
      </c>
      <c r="X36" s="26"/>
      <c r="Y36" s="27">
        <v>9</v>
      </c>
      <c r="Z36" s="27">
        <v>24</v>
      </c>
      <c r="AA36" s="27">
        <v>12</v>
      </c>
      <c r="AB36" s="26"/>
      <c r="AC36" s="31">
        <f t="shared" si="3"/>
        <v>101025.792</v>
      </c>
      <c r="AD36" s="31">
        <f t="shared" si="4"/>
        <v>0</v>
      </c>
      <c r="AE36" s="31">
        <f t="shared" si="2"/>
        <v>101025.792</v>
      </c>
      <c r="AF36"/>
    </row>
    <row r="37" spans="1:32" ht="24.95" customHeight="1">
      <c r="A37" s="19">
        <v>34</v>
      </c>
      <c r="B37" s="21" t="s">
        <v>356</v>
      </c>
      <c r="C37" s="21" t="s">
        <v>359</v>
      </c>
      <c r="D37" s="21" t="s">
        <v>70</v>
      </c>
      <c r="E37" s="21" t="s">
        <v>122</v>
      </c>
      <c r="F37" s="21" t="s">
        <v>170</v>
      </c>
      <c r="G37" s="21">
        <v>60</v>
      </c>
      <c r="H37" s="20">
        <v>1</v>
      </c>
      <c r="I37" s="22">
        <v>1</v>
      </c>
      <c r="J37" s="27">
        <v>1</v>
      </c>
      <c r="K37" s="23"/>
      <c r="L37" s="28"/>
      <c r="M37" s="28"/>
      <c r="N37" s="29" t="s">
        <v>149</v>
      </c>
      <c r="O37" s="29">
        <v>800</v>
      </c>
      <c r="P37" s="29"/>
      <c r="Q37" s="28"/>
      <c r="R37" s="30"/>
      <c r="S37" s="24"/>
      <c r="T37" s="40"/>
      <c r="U37" s="40"/>
      <c r="V37" s="25">
        <f t="shared" si="0"/>
        <v>0</v>
      </c>
      <c r="W37" s="25">
        <f t="shared" si="1"/>
        <v>0</v>
      </c>
      <c r="X37" s="26"/>
      <c r="Y37" s="27">
        <v>9</v>
      </c>
      <c r="Z37" s="27">
        <v>24</v>
      </c>
      <c r="AA37" s="27">
        <v>12</v>
      </c>
      <c r="AB37" s="26"/>
      <c r="AC37" s="31">
        <f t="shared" si="3"/>
        <v>4510.08</v>
      </c>
      <c r="AD37" s="31">
        <f t="shared" si="4"/>
        <v>0</v>
      </c>
      <c r="AE37" s="31">
        <f t="shared" si="2"/>
        <v>4510.08</v>
      </c>
      <c r="AF37"/>
    </row>
    <row r="38" spans="1:32" ht="24.95" customHeight="1">
      <c r="A38" s="19">
        <v>35</v>
      </c>
      <c r="B38" s="21" t="s">
        <v>356</v>
      </c>
      <c r="C38" s="21" t="s">
        <v>179</v>
      </c>
      <c r="D38" s="21" t="s">
        <v>70</v>
      </c>
      <c r="E38" s="21" t="s">
        <v>368</v>
      </c>
      <c r="F38" s="21" t="s">
        <v>141</v>
      </c>
      <c r="G38" s="21">
        <v>95</v>
      </c>
      <c r="H38" s="20">
        <v>10</v>
      </c>
      <c r="I38" s="22">
        <v>1</v>
      </c>
      <c r="J38" s="27">
        <v>10</v>
      </c>
      <c r="K38" s="23"/>
      <c r="L38" s="28"/>
      <c r="M38" s="28"/>
      <c r="N38" s="29" t="s">
        <v>149</v>
      </c>
      <c r="O38" s="29">
        <v>1000</v>
      </c>
      <c r="P38" s="29"/>
      <c r="Q38" s="28"/>
      <c r="R38" s="30"/>
      <c r="S38" s="24"/>
      <c r="T38" s="40"/>
      <c r="U38" s="40"/>
      <c r="V38" s="25">
        <f t="shared" si="0"/>
        <v>0</v>
      </c>
      <c r="W38" s="25">
        <f t="shared" si="1"/>
        <v>0</v>
      </c>
      <c r="X38" s="26"/>
      <c r="Y38" s="27">
        <v>9</v>
      </c>
      <c r="Z38" s="27">
        <v>24</v>
      </c>
      <c r="AA38" s="27">
        <v>12</v>
      </c>
      <c r="AB38" s="26"/>
      <c r="AC38" s="31">
        <f t="shared" si="3"/>
        <v>71409.600000000006</v>
      </c>
      <c r="AD38" s="31">
        <f t="shared" si="4"/>
        <v>0</v>
      </c>
      <c r="AE38" s="31">
        <f t="shared" si="2"/>
        <v>71409.600000000006</v>
      </c>
      <c r="AF38"/>
    </row>
    <row r="39" spans="1:32" ht="24.95" customHeight="1">
      <c r="A39" s="19">
        <v>36</v>
      </c>
      <c r="B39" s="21" t="s">
        <v>356</v>
      </c>
      <c r="C39" s="21" t="s">
        <v>179</v>
      </c>
      <c r="D39" s="21" t="s">
        <v>70</v>
      </c>
      <c r="E39" s="21" t="s">
        <v>130</v>
      </c>
      <c r="F39" s="21" t="s">
        <v>168</v>
      </c>
      <c r="G39" s="21">
        <v>0</v>
      </c>
      <c r="H39" s="20">
        <v>44</v>
      </c>
      <c r="I39" s="22">
        <v>1</v>
      </c>
      <c r="J39" s="27">
        <v>44</v>
      </c>
      <c r="K39" s="23"/>
      <c r="L39" s="90"/>
      <c r="M39" s="90" t="s">
        <v>391</v>
      </c>
      <c r="N39" s="91" t="s">
        <v>70</v>
      </c>
      <c r="O39" s="91">
        <v>0</v>
      </c>
      <c r="P39" s="91"/>
      <c r="Q39" s="90"/>
      <c r="R39" s="92"/>
      <c r="S39" s="24"/>
      <c r="T39" s="40"/>
      <c r="U39" s="40"/>
      <c r="V39" s="25">
        <f t="shared" si="0"/>
        <v>0</v>
      </c>
      <c r="W39" s="25">
        <f t="shared" si="1"/>
        <v>0</v>
      </c>
      <c r="X39" s="26"/>
      <c r="Y39" s="27">
        <v>9</v>
      </c>
      <c r="Z39" s="27">
        <v>24</v>
      </c>
      <c r="AA39" s="27">
        <v>12</v>
      </c>
      <c r="AB39" s="26"/>
      <c r="AC39" s="31">
        <f t="shared" si="3"/>
        <v>0</v>
      </c>
      <c r="AD39" s="31">
        <f t="shared" si="4"/>
        <v>0</v>
      </c>
      <c r="AE39" s="31">
        <f t="shared" si="2"/>
        <v>0</v>
      </c>
      <c r="AF39"/>
    </row>
    <row r="40" spans="1:32" ht="24.95" customHeight="1">
      <c r="A40" s="19">
        <v>37</v>
      </c>
      <c r="B40" s="21" t="s">
        <v>356</v>
      </c>
      <c r="C40" s="21" t="s">
        <v>179</v>
      </c>
      <c r="D40" s="21" t="s">
        <v>70</v>
      </c>
      <c r="E40" s="21" t="s">
        <v>130</v>
      </c>
      <c r="F40" s="21" t="s">
        <v>295</v>
      </c>
      <c r="G40" s="21">
        <v>0</v>
      </c>
      <c r="H40" s="21">
        <v>8</v>
      </c>
      <c r="I40" s="22">
        <v>1</v>
      </c>
      <c r="J40" s="27">
        <v>8</v>
      </c>
      <c r="K40" s="23"/>
      <c r="L40" s="90"/>
      <c r="M40" s="90" t="s">
        <v>391</v>
      </c>
      <c r="N40" s="91" t="s">
        <v>70</v>
      </c>
      <c r="O40" s="91">
        <v>0</v>
      </c>
      <c r="P40" s="91"/>
      <c r="Q40" s="90"/>
      <c r="R40" s="92"/>
      <c r="S40" s="24"/>
      <c r="T40" s="40"/>
      <c r="U40" s="40"/>
      <c r="V40" s="25">
        <f t="shared" si="0"/>
        <v>0</v>
      </c>
      <c r="W40" s="25">
        <f t="shared" si="1"/>
        <v>0</v>
      </c>
      <c r="X40" s="26"/>
      <c r="Y40" s="27">
        <v>9</v>
      </c>
      <c r="Z40" s="27">
        <v>24</v>
      </c>
      <c r="AA40" s="27">
        <v>12</v>
      </c>
      <c r="AB40" s="26"/>
      <c r="AC40" s="31">
        <f t="shared" si="3"/>
        <v>0</v>
      </c>
      <c r="AD40" s="31">
        <f t="shared" si="4"/>
        <v>0</v>
      </c>
      <c r="AE40" s="31">
        <f t="shared" si="2"/>
        <v>0</v>
      </c>
      <c r="AF40"/>
    </row>
    <row r="41" spans="1:32" ht="24.95" customHeight="1">
      <c r="A41" s="19">
        <v>38</v>
      </c>
      <c r="B41" s="21" t="s">
        <v>356</v>
      </c>
      <c r="C41" s="21" t="s">
        <v>179</v>
      </c>
      <c r="D41" s="21" t="s">
        <v>70</v>
      </c>
      <c r="E41" s="21" t="s">
        <v>130</v>
      </c>
      <c r="F41" s="21" t="s">
        <v>141</v>
      </c>
      <c r="G41" s="21">
        <v>0</v>
      </c>
      <c r="H41" s="21">
        <v>28</v>
      </c>
      <c r="I41" s="22">
        <v>1</v>
      </c>
      <c r="J41" s="27">
        <v>28</v>
      </c>
      <c r="K41" s="23"/>
      <c r="L41" s="90"/>
      <c r="M41" s="90" t="s">
        <v>391</v>
      </c>
      <c r="N41" s="91" t="s">
        <v>70</v>
      </c>
      <c r="O41" s="91">
        <v>0</v>
      </c>
      <c r="P41" s="91"/>
      <c r="Q41" s="90"/>
      <c r="R41" s="92"/>
      <c r="S41" s="24"/>
      <c r="T41" s="40"/>
      <c r="U41" s="40"/>
      <c r="V41" s="25">
        <f t="shared" si="0"/>
        <v>0</v>
      </c>
      <c r="W41" s="25">
        <f t="shared" si="1"/>
        <v>0</v>
      </c>
      <c r="X41" s="26"/>
      <c r="Y41" s="27">
        <v>9</v>
      </c>
      <c r="Z41" s="27">
        <v>24</v>
      </c>
      <c r="AA41" s="27">
        <v>12</v>
      </c>
      <c r="AB41" s="26"/>
      <c r="AC41" s="31">
        <f t="shared" si="3"/>
        <v>0</v>
      </c>
      <c r="AD41" s="31">
        <f t="shared" si="4"/>
        <v>0</v>
      </c>
      <c r="AE41" s="31">
        <f t="shared" si="2"/>
        <v>0</v>
      </c>
      <c r="AF41"/>
    </row>
    <row r="42" spans="1:32" ht="24.95" customHeight="1">
      <c r="A42" s="19">
        <v>39</v>
      </c>
      <c r="B42" s="21" t="s">
        <v>356</v>
      </c>
      <c r="C42" s="21" t="s">
        <v>179</v>
      </c>
      <c r="D42" s="21" t="s">
        <v>70</v>
      </c>
      <c r="E42" s="21" t="s">
        <v>373</v>
      </c>
      <c r="F42" s="21" t="s">
        <v>374</v>
      </c>
      <c r="G42" s="21">
        <v>263</v>
      </c>
      <c r="H42" s="21">
        <v>16</v>
      </c>
      <c r="I42" s="22">
        <v>1</v>
      </c>
      <c r="J42" s="27">
        <v>16</v>
      </c>
      <c r="K42" s="23"/>
      <c r="L42" s="28"/>
      <c r="M42" s="28"/>
      <c r="N42" s="29" t="s">
        <v>148</v>
      </c>
      <c r="O42" s="29">
        <v>13700</v>
      </c>
      <c r="P42" s="29"/>
      <c r="Q42" s="28"/>
      <c r="R42" s="30"/>
      <c r="S42" s="24"/>
      <c r="T42" s="40"/>
      <c r="U42" s="40"/>
      <c r="V42" s="25">
        <f t="shared" si="0"/>
        <v>0</v>
      </c>
      <c r="W42" s="25">
        <f t="shared" si="1"/>
        <v>0</v>
      </c>
      <c r="X42" s="26"/>
      <c r="Y42" s="27">
        <v>9</v>
      </c>
      <c r="Z42" s="27">
        <v>24</v>
      </c>
      <c r="AA42" s="27">
        <v>12</v>
      </c>
      <c r="AB42" s="26"/>
      <c r="AC42" s="31">
        <f t="shared" si="3"/>
        <v>316306.94400000002</v>
      </c>
      <c r="AD42" s="31">
        <f t="shared" si="4"/>
        <v>0</v>
      </c>
      <c r="AE42" s="31">
        <f t="shared" si="2"/>
        <v>316306.94400000002</v>
      </c>
      <c r="AF42"/>
    </row>
    <row r="43" spans="1:32" ht="24.95" customHeight="1">
      <c r="A43" s="19">
        <v>40</v>
      </c>
      <c r="B43" s="21" t="s">
        <v>356</v>
      </c>
      <c r="C43" s="21" t="s">
        <v>179</v>
      </c>
      <c r="D43" s="21" t="s">
        <v>70</v>
      </c>
      <c r="E43" s="21" t="s">
        <v>375</v>
      </c>
      <c r="F43" s="21" t="s">
        <v>187</v>
      </c>
      <c r="G43" s="21">
        <v>158</v>
      </c>
      <c r="H43" s="21">
        <v>3</v>
      </c>
      <c r="I43" s="22">
        <v>1</v>
      </c>
      <c r="J43" s="27">
        <v>3</v>
      </c>
      <c r="K43" s="23"/>
      <c r="L43" s="28"/>
      <c r="M43" s="28"/>
      <c r="N43" s="29" t="s">
        <v>149</v>
      </c>
      <c r="O43" s="29">
        <v>7300</v>
      </c>
      <c r="P43" s="29"/>
      <c r="Q43" s="28"/>
      <c r="R43" s="30"/>
      <c r="S43" s="24"/>
      <c r="T43" s="40"/>
      <c r="U43" s="40"/>
      <c r="V43" s="25">
        <f t="shared" si="0"/>
        <v>0</v>
      </c>
      <c r="W43" s="25">
        <f t="shared" si="1"/>
        <v>0</v>
      </c>
      <c r="X43" s="26"/>
      <c r="Y43" s="27">
        <v>9</v>
      </c>
      <c r="Z43" s="27">
        <v>24</v>
      </c>
      <c r="AA43" s="27">
        <v>12</v>
      </c>
      <c r="AB43" s="26"/>
      <c r="AC43" s="31">
        <f t="shared" si="3"/>
        <v>35629.631999999998</v>
      </c>
      <c r="AD43" s="31">
        <f t="shared" si="4"/>
        <v>0</v>
      </c>
      <c r="AE43" s="31">
        <f t="shared" si="2"/>
        <v>35629.631999999998</v>
      </c>
      <c r="AF43"/>
    </row>
    <row r="44" spans="1:32" ht="24.95" customHeight="1">
      <c r="A44" s="19">
        <v>41</v>
      </c>
      <c r="B44" s="21" t="s">
        <v>356</v>
      </c>
      <c r="C44" s="21" t="s">
        <v>360</v>
      </c>
      <c r="D44" s="21" t="s">
        <v>70</v>
      </c>
      <c r="E44" s="21" t="s">
        <v>130</v>
      </c>
      <c r="F44" s="21" t="s">
        <v>168</v>
      </c>
      <c r="G44" s="21">
        <v>0</v>
      </c>
      <c r="H44" s="21">
        <v>8</v>
      </c>
      <c r="I44" s="22">
        <v>1</v>
      </c>
      <c r="J44" s="27">
        <v>8</v>
      </c>
      <c r="K44" s="23"/>
      <c r="L44" s="90"/>
      <c r="M44" s="90" t="s">
        <v>391</v>
      </c>
      <c r="N44" s="91" t="s">
        <v>70</v>
      </c>
      <c r="O44" s="91">
        <v>0</v>
      </c>
      <c r="P44" s="91"/>
      <c r="Q44" s="90"/>
      <c r="R44" s="92"/>
      <c r="S44" s="24"/>
      <c r="T44" s="40"/>
      <c r="U44" s="40"/>
      <c r="V44" s="25">
        <f t="shared" si="0"/>
        <v>0</v>
      </c>
      <c r="W44" s="25">
        <f t="shared" si="1"/>
        <v>0</v>
      </c>
      <c r="X44" s="26"/>
      <c r="Y44" s="27">
        <v>9</v>
      </c>
      <c r="Z44" s="27">
        <v>24</v>
      </c>
      <c r="AA44" s="27">
        <v>12</v>
      </c>
      <c r="AB44" s="26"/>
      <c r="AC44" s="31">
        <f t="shared" si="3"/>
        <v>0</v>
      </c>
      <c r="AD44" s="31">
        <f t="shared" si="4"/>
        <v>0</v>
      </c>
      <c r="AE44" s="31">
        <f t="shared" si="2"/>
        <v>0</v>
      </c>
      <c r="AF44"/>
    </row>
    <row r="45" spans="1:32" ht="24.95" customHeight="1">
      <c r="A45" s="19">
        <v>42</v>
      </c>
      <c r="B45" s="21" t="s">
        <v>356</v>
      </c>
      <c r="C45" s="21" t="s">
        <v>360</v>
      </c>
      <c r="D45" s="21" t="s">
        <v>70</v>
      </c>
      <c r="E45" s="21" t="s">
        <v>130</v>
      </c>
      <c r="F45" s="21" t="s">
        <v>185</v>
      </c>
      <c r="G45" s="21">
        <v>0</v>
      </c>
      <c r="H45" s="21">
        <v>4</v>
      </c>
      <c r="I45" s="22">
        <v>1</v>
      </c>
      <c r="J45" s="27">
        <v>4</v>
      </c>
      <c r="K45" s="23"/>
      <c r="L45" s="90"/>
      <c r="M45" s="90" t="s">
        <v>391</v>
      </c>
      <c r="N45" s="91" t="s">
        <v>70</v>
      </c>
      <c r="O45" s="91">
        <v>0</v>
      </c>
      <c r="P45" s="91"/>
      <c r="Q45" s="90"/>
      <c r="R45" s="92"/>
      <c r="S45" s="24"/>
      <c r="T45" s="40"/>
      <c r="U45" s="40"/>
      <c r="V45" s="25">
        <f t="shared" si="0"/>
        <v>0</v>
      </c>
      <c r="W45" s="25">
        <f t="shared" si="1"/>
        <v>0</v>
      </c>
      <c r="X45" s="26"/>
      <c r="Y45" s="27">
        <v>9</v>
      </c>
      <c r="Z45" s="27">
        <v>24</v>
      </c>
      <c r="AA45" s="27">
        <v>12</v>
      </c>
      <c r="AB45" s="26"/>
      <c r="AC45" s="31">
        <f t="shared" si="3"/>
        <v>0</v>
      </c>
      <c r="AD45" s="31">
        <f t="shared" si="4"/>
        <v>0</v>
      </c>
      <c r="AE45" s="31">
        <f t="shared" si="2"/>
        <v>0</v>
      </c>
      <c r="AF45"/>
    </row>
    <row r="46" spans="1:32" ht="24.95" customHeight="1">
      <c r="A46" s="19">
        <v>43</v>
      </c>
      <c r="B46" s="21" t="s">
        <v>356</v>
      </c>
      <c r="C46" s="21" t="s">
        <v>360</v>
      </c>
      <c r="D46" s="21" t="s">
        <v>70</v>
      </c>
      <c r="E46" s="21" t="s">
        <v>130</v>
      </c>
      <c r="F46" s="21" t="s">
        <v>210</v>
      </c>
      <c r="G46" s="21">
        <v>0</v>
      </c>
      <c r="H46" s="21">
        <v>2</v>
      </c>
      <c r="I46" s="22">
        <v>1</v>
      </c>
      <c r="J46" s="27">
        <v>2</v>
      </c>
      <c r="K46" s="23"/>
      <c r="L46" s="90"/>
      <c r="M46" s="90" t="s">
        <v>391</v>
      </c>
      <c r="N46" s="91" t="s">
        <v>70</v>
      </c>
      <c r="O46" s="91">
        <v>0</v>
      </c>
      <c r="P46" s="91"/>
      <c r="Q46" s="90"/>
      <c r="R46" s="92"/>
      <c r="S46" s="24"/>
      <c r="T46" s="40"/>
      <c r="U46" s="40"/>
      <c r="V46" s="25">
        <f t="shared" si="0"/>
        <v>0</v>
      </c>
      <c r="W46" s="25">
        <f t="shared" si="1"/>
        <v>0</v>
      </c>
      <c r="X46" s="26"/>
      <c r="Y46" s="27">
        <v>9</v>
      </c>
      <c r="Z46" s="27">
        <v>24</v>
      </c>
      <c r="AA46" s="27">
        <v>12</v>
      </c>
      <c r="AB46" s="26"/>
      <c r="AC46" s="31">
        <f t="shared" si="3"/>
        <v>0</v>
      </c>
      <c r="AD46" s="31">
        <f t="shared" si="4"/>
        <v>0</v>
      </c>
      <c r="AE46" s="31">
        <f t="shared" si="2"/>
        <v>0</v>
      </c>
      <c r="AF46"/>
    </row>
    <row r="47" spans="1:32" ht="24.95" customHeight="1">
      <c r="A47" s="19">
        <v>44</v>
      </c>
      <c r="B47" s="21" t="s">
        <v>356</v>
      </c>
      <c r="C47" s="21" t="s">
        <v>360</v>
      </c>
      <c r="D47" s="21" t="s">
        <v>70</v>
      </c>
      <c r="E47" s="21" t="s">
        <v>376</v>
      </c>
      <c r="F47" s="21" t="s">
        <v>377</v>
      </c>
      <c r="G47" s="21">
        <v>38</v>
      </c>
      <c r="H47" s="21">
        <v>2</v>
      </c>
      <c r="I47" s="22">
        <v>1</v>
      </c>
      <c r="J47" s="27">
        <v>2</v>
      </c>
      <c r="K47" s="23"/>
      <c r="L47" s="28"/>
      <c r="M47" s="28"/>
      <c r="N47" s="29" t="s">
        <v>148</v>
      </c>
      <c r="O47" s="29">
        <v>2500</v>
      </c>
      <c r="P47" s="29"/>
      <c r="Q47" s="28"/>
      <c r="R47" s="30"/>
      <c r="S47" s="24"/>
      <c r="T47" s="40"/>
      <c r="U47" s="40"/>
      <c r="V47" s="25">
        <f t="shared" si="0"/>
        <v>0</v>
      </c>
      <c r="W47" s="25">
        <f t="shared" si="1"/>
        <v>0</v>
      </c>
      <c r="X47" s="26"/>
      <c r="Y47" s="27">
        <v>9</v>
      </c>
      <c r="Z47" s="27">
        <v>24</v>
      </c>
      <c r="AA47" s="27">
        <v>12</v>
      </c>
      <c r="AB47" s="26"/>
      <c r="AC47" s="31">
        <f t="shared" si="3"/>
        <v>5712.768</v>
      </c>
      <c r="AD47" s="31">
        <f t="shared" si="4"/>
        <v>0</v>
      </c>
      <c r="AE47" s="31">
        <f t="shared" si="2"/>
        <v>5712.768</v>
      </c>
      <c r="AF47"/>
    </row>
    <row r="48" spans="1:32" ht="24.95" customHeight="1">
      <c r="A48" s="19">
        <v>45</v>
      </c>
      <c r="B48" s="21" t="s">
        <v>356</v>
      </c>
      <c r="C48" s="21" t="s">
        <v>285</v>
      </c>
      <c r="D48" s="21" t="s">
        <v>70</v>
      </c>
      <c r="E48" s="21" t="s">
        <v>130</v>
      </c>
      <c r="F48" s="21" t="s">
        <v>168</v>
      </c>
      <c r="G48" s="21">
        <v>0</v>
      </c>
      <c r="H48" s="21">
        <v>9</v>
      </c>
      <c r="I48" s="22">
        <v>1</v>
      </c>
      <c r="J48" s="27">
        <v>9</v>
      </c>
      <c r="K48" s="23"/>
      <c r="L48" s="90"/>
      <c r="M48" s="90" t="s">
        <v>391</v>
      </c>
      <c r="N48" s="91" t="s">
        <v>70</v>
      </c>
      <c r="O48" s="91">
        <v>0</v>
      </c>
      <c r="P48" s="91"/>
      <c r="Q48" s="90"/>
      <c r="R48" s="92"/>
      <c r="S48" s="24"/>
      <c r="T48" s="40"/>
      <c r="U48" s="40"/>
      <c r="V48" s="25">
        <f t="shared" si="0"/>
        <v>0</v>
      </c>
      <c r="W48" s="25">
        <f t="shared" si="1"/>
        <v>0</v>
      </c>
      <c r="X48" s="26"/>
      <c r="Y48" s="27">
        <v>9</v>
      </c>
      <c r="Z48" s="27">
        <v>24</v>
      </c>
      <c r="AA48" s="27">
        <v>12</v>
      </c>
      <c r="AB48" s="26"/>
      <c r="AC48" s="31">
        <f t="shared" si="3"/>
        <v>0</v>
      </c>
      <c r="AD48" s="31">
        <f t="shared" si="4"/>
        <v>0</v>
      </c>
      <c r="AE48" s="31">
        <f t="shared" si="2"/>
        <v>0</v>
      </c>
      <c r="AF48"/>
    </row>
    <row r="49" spans="1:32" ht="24.95" customHeight="1">
      <c r="A49" s="19">
        <v>46</v>
      </c>
      <c r="B49" s="21" t="s">
        <v>356</v>
      </c>
      <c r="C49" s="21" t="s">
        <v>285</v>
      </c>
      <c r="D49" s="21" t="s">
        <v>70</v>
      </c>
      <c r="E49" s="21" t="s">
        <v>130</v>
      </c>
      <c r="F49" s="21" t="s">
        <v>170</v>
      </c>
      <c r="G49" s="21">
        <v>0</v>
      </c>
      <c r="H49" s="21">
        <v>2</v>
      </c>
      <c r="I49" s="22">
        <v>1</v>
      </c>
      <c r="J49" s="27">
        <v>2</v>
      </c>
      <c r="K49" s="23"/>
      <c r="L49" s="90"/>
      <c r="M49" s="90" t="s">
        <v>391</v>
      </c>
      <c r="N49" s="91" t="s">
        <v>70</v>
      </c>
      <c r="O49" s="91">
        <v>0</v>
      </c>
      <c r="P49" s="91"/>
      <c r="Q49" s="90"/>
      <c r="R49" s="92"/>
      <c r="S49" s="24"/>
      <c r="T49" s="40"/>
      <c r="U49" s="40"/>
      <c r="V49" s="25">
        <f t="shared" si="0"/>
        <v>0</v>
      </c>
      <c r="W49" s="25">
        <f t="shared" si="1"/>
        <v>0</v>
      </c>
      <c r="X49" s="26"/>
      <c r="Y49" s="27">
        <v>9</v>
      </c>
      <c r="Z49" s="27">
        <v>24</v>
      </c>
      <c r="AA49" s="27">
        <v>12</v>
      </c>
      <c r="AB49" s="26"/>
      <c r="AC49" s="31">
        <f t="shared" si="3"/>
        <v>0</v>
      </c>
      <c r="AD49" s="31">
        <f t="shared" si="4"/>
        <v>0</v>
      </c>
      <c r="AE49" s="31">
        <f t="shared" si="2"/>
        <v>0</v>
      </c>
      <c r="AF49"/>
    </row>
    <row r="50" spans="1:32" ht="24.95" customHeight="1">
      <c r="A50" s="19">
        <v>47</v>
      </c>
      <c r="B50" s="21" t="s">
        <v>356</v>
      </c>
      <c r="C50" s="21" t="s">
        <v>74</v>
      </c>
      <c r="D50" s="21" t="s">
        <v>70</v>
      </c>
      <c r="E50" s="21" t="s">
        <v>130</v>
      </c>
      <c r="F50" s="21" t="s">
        <v>168</v>
      </c>
      <c r="G50" s="21">
        <v>0</v>
      </c>
      <c r="H50" s="21">
        <v>7</v>
      </c>
      <c r="I50" s="22">
        <v>1</v>
      </c>
      <c r="J50" s="27">
        <v>7</v>
      </c>
      <c r="K50" s="23"/>
      <c r="L50" s="90"/>
      <c r="M50" s="90" t="s">
        <v>391</v>
      </c>
      <c r="N50" s="91" t="s">
        <v>70</v>
      </c>
      <c r="O50" s="91">
        <v>0</v>
      </c>
      <c r="P50" s="91"/>
      <c r="Q50" s="90"/>
      <c r="R50" s="92"/>
      <c r="S50" s="24"/>
      <c r="T50" s="40"/>
      <c r="U50" s="40"/>
      <c r="V50" s="25">
        <f t="shared" si="0"/>
        <v>0</v>
      </c>
      <c r="W50" s="25">
        <f t="shared" si="1"/>
        <v>0</v>
      </c>
      <c r="X50" s="26"/>
      <c r="Y50" s="27">
        <v>9</v>
      </c>
      <c r="Z50" s="27">
        <v>24</v>
      </c>
      <c r="AA50" s="27">
        <v>12</v>
      </c>
      <c r="AB50" s="26"/>
      <c r="AC50" s="31">
        <f t="shared" si="3"/>
        <v>0</v>
      </c>
      <c r="AD50" s="31">
        <f t="shared" si="4"/>
        <v>0</v>
      </c>
      <c r="AE50" s="31">
        <f t="shared" si="2"/>
        <v>0</v>
      </c>
      <c r="AF50"/>
    </row>
    <row r="51" spans="1:32" ht="24.95" customHeight="1">
      <c r="A51" s="19">
        <v>48</v>
      </c>
      <c r="B51" s="21" t="s">
        <v>356</v>
      </c>
      <c r="C51" s="21" t="s">
        <v>74</v>
      </c>
      <c r="D51" s="21" t="s">
        <v>70</v>
      </c>
      <c r="E51" s="21" t="s">
        <v>130</v>
      </c>
      <c r="F51" s="21" t="s">
        <v>170</v>
      </c>
      <c r="G51" s="21">
        <v>0</v>
      </c>
      <c r="H51" s="21">
        <v>3</v>
      </c>
      <c r="I51" s="22">
        <v>1</v>
      </c>
      <c r="J51" s="27">
        <v>3</v>
      </c>
      <c r="K51" s="23"/>
      <c r="L51" s="90"/>
      <c r="M51" s="90" t="s">
        <v>391</v>
      </c>
      <c r="N51" s="91" t="s">
        <v>70</v>
      </c>
      <c r="O51" s="91">
        <v>0</v>
      </c>
      <c r="P51" s="91"/>
      <c r="Q51" s="90"/>
      <c r="R51" s="92"/>
      <c r="S51" s="24"/>
      <c r="T51" s="40"/>
      <c r="U51" s="40"/>
      <c r="V51" s="25">
        <f t="shared" si="0"/>
        <v>0</v>
      </c>
      <c r="W51" s="25">
        <f t="shared" si="1"/>
        <v>0</v>
      </c>
      <c r="X51" s="26"/>
      <c r="Y51" s="27">
        <v>9</v>
      </c>
      <c r="Z51" s="27">
        <v>24</v>
      </c>
      <c r="AA51" s="27">
        <v>12</v>
      </c>
      <c r="AB51" s="26"/>
      <c r="AC51" s="31">
        <f t="shared" si="3"/>
        <v>0</v>
      </c>
      <c r="AD51" s="31">
        <f t="shared" si="4"/>
        <v>0</v>
      </c>
      <c r="AE51" s="31">
        <f t="shared" si="2"/>
        <v>0</v>
      </c>
      <c r="AF51"/>
    </row>
    <row r="52" spans="1:32" ht="24.95" customHeight="1">
      <c r="A52" s="19">
        <v>49</v>
      </c>
      <c r="B52" s="21" t="s">
        <v>356</v>
      </c>
      <c r="C52" s="21" t="s">
        <v>77</v>
      </c>
      <c r="D52" s="21" t="s">
        <v>70</v>
      </c>
      <c r="E52" s="21" t="s">
        <v>130</v>
      </c>
      <c r="F52" s="21" t="s">
        <v>168</v>
      </c>
      <c r="G52" s="21">
        <v>0</v>
      </c>
      <c r="H52" s="21">
        <v>8</v>
      </c>
      <c r="I52" s="22">
        <v>1</v>
      </c>
      <c r="J52" s="27">
        <v>8</v>
      </c>
      <c r="K52" s="23"/>
      <c r="L52" s="90"/>
      <c r="M52" s="90" t="s">
        <v>391</v>
      </c>
      <c r="N52" s="91" t="s">
        <v>70</v>
      </c>
      <c r="O52" s="91">
        <v>0</v>
      </c>
      <c r="P52" s="91"/>
      <c r="Q52" s="90"/>
      <c r="R52" s="92"/>
      <c r="S52" s="24"/>
      <c r="T52" s="40"/>
      <c r="U52" s="40"/>
      <c r="V52" s="25">
        <f t="shared" si="0"/>
        <v>0</v>
      </c>
      <c r="W52" s="25">
        <f t="shared" si="1"/>
        <v>0</v>
      </c>
      <c r="X52" s="26"/>
      <c r="Y52" s="27">
        <v>9</v>
      </c>
      <c r="Z52" s="27">
        <v>24</v>
      </c>
      <c r="AA52" s="27">
        <v>12</v>
      </c>
      <c r="AB52" s="26"/>
      <c r="AC52" s="31">
        <f t="shared" si="3"/>
        <v>0</v>
      </c>
      <c r="AD52" s="31">
        <f t="shared" si="4"/>
        <v>0</v>
      </c>
      <c r="AE52" s="31">
        <f t="shared" si="2"/>
        <v>0</v>
      </c>
      <c r="AF52"/>
    </row>
    <row r="53" spans="1:32" ht="24.95" customHeight="1">
      <c r="A53" s="19">
        <v>50</v>
      </c>
      <c r="B53" s="21" t="s">
        <v>356</v>
      </c>
      <c r="C53" s="21" t="s">
        <v>77</v>
      </c>
      <c r="D53" s="21" t="s">
        <v>70</v>
      </c>
      <c r="E53" s="21" t="s">
        <v>130</v>
      </c>
      <c r="F53" s="21" t="s">
        <v>170</v>
      </c>
      <c r="G53" s="21">
        <v>0</v>
      </c>
      <c r="H53" s="21">
        <v>4</v>
      </c>
      <c r="I53" s="22">
        <v>1</v>
      </c>
      <c r="J53" s="27">
        <v>4</v>
      </c>
      <c r="K53" s="23"/>
      <c r="L53" s="90"/>
      <c r="M53" s="90" t="s">
        <v>391</v>
      </c>
      <c r="N53" s="91" t="s">
        <v>70</v>
      </c>
      <c r="O53" s="91">
        <v>0</v>
      </c>
      <c r="P53" s="91"/>
      <c r="Q53" s="90"/>
      <c r="R53" s="92"/>
      <c r="S53" s="24"/>
      <c r="T53" s="40"/>
      <c r="U53" s="40"/>
      <c r="V53" s="25">
        <f t="shared" si="0"/>
        <v>0</v>
      </c>
      <c r="W53" s="25">
        <f t="shared" si="1"/>
        <v>0</v>
      </c>
      <c r="X53" s="26"/>
      <c r="Y53" s="27">
        <v>9</v>
      </c>
      <c r="Z53" s="27">
        <v>24</v>
      </c>
      <c r="AA53" s="27">
        <v>12</v>
      </c>
      <c r="AB53" s="26"/>
      <c r="AC53" s="31">
        <f t="shared" si="3"/>
        <v>0</v>
      </c>
      <c r="AD53" s="31">
        <f t="shared" si="4"/>
        <v>0</v>
      </c>
      <c r="AE53" s="31">
        <f t="shared" si="2"/>
        <v>0</v>
      </c>
      <c r="AF53"/>
    </row>
    <row r="54" spans="1:32" ht="24.95" customHeight="1">
      <c r="A54" s="19">
        <v>51</v>
      </c>
      <c r="B54" s="21" t="s">
        <v>361</v>
      </c>
      <c r="C54" s="21" t="s">
        <v>361</v>
      </c>
      <c r="D54" s="21" t="s">
        <v>70</v>
      </c>
      <c r="E54" s="21" t="s">
        <v>167</v>
      </c>
      <c r="F54" s="21" t="s">
        <v>168</v>
      </c>
      <c r="G54" s="21">
        <v>29</v>
      </c>
      <c r="H54" s="21">
        <v>2</v>
      </c>
      <c r="I54" s="22">
        <v>1</v>
      </c>
      <c r="J54" s="27">
        <v>2</v>
      </c>
      <c r="K54" s="23"/>
      <c r="L54" s="28"/>
      <c r="M54" s="28"/>
      <c r="N54" s="29" t="s">
        <v>148</v>
      </c>
      <c r="O54" s="29">
        <v>1100</v>
      </c>
      <c r="P54" s="29"/>
      <c r="Q54" s="28"/>
      <c r="R54" s="30"/>
      <c r="S54" s="24"/>
      <c r="T54" s="40"/>
      <c r="U54" s="40"/>
      <c r="V54" s="25">
        <f t="shared" si="0"/>
        <v>0</v>
      </c>
      <c r="W54" s="25">
        <f t="shared" si="1"/>
        <v>0</v>
      </c>
      <c r="X54" s="26"/>
      <c r="Y54" s="27">
        <v>9</v>
      </c>
      <c r="Z54" s="27">
        <v>24</v>
      </c>
      <c r="AA54" s="27">
        <v>12</v>
      </c>
      <c r="AB54" s="26"/>
      <c r="AC54" s="31">
        <f t="shared" si="3"/>
        <v>4359.7440000000006</v>
      </c>
      <c r="AD54" s="31">
        <f t="shared" si="4"/>
        <v>0</v>
      </c>
      <c r="AE54" s="31">
        <f t="shared" si="2"/>
        <v>4359.7440000000006</v>
      </c>
      <c r="AF54"/>
    </row>
    <row r="55" spans="1:32" ht="24.95" customHeight="1">
      <c r="A55" s="19">
        <v>52</v>
      </c>
      <c r="B55" s="21" t="s">
        <v>361</v>
      </c>
      <c r="C55" s="21" t="s">
        <v>361</v>
      </c>
      <c r="D55" s="21" t="s">
        <v>70</v>
      </c>
      <c r="E55" s="21" t="s">
        <v>130</v>
      </c>
      <c r="F55" s="21" t="s">
        <v>141</v>
      </c>
      <c r="G55" s="21">
        <v>0</v>
      </c>
      <c r="H55" s="21">
        <v>17</v>
      </c>
      <c r="I55" s="22">
        <v>1</v>
      </c>
      <c r="J55" s="27">
        <v>17</v>
      </c>
      <c r="K55" s="23"/>
      <c r="L55" s="28"/>
      <c r="M55" s="28"/>
      <c r="N55" s="29" t="s">
        <v>148</v>
      </c>
      <c r="O55" s="29">
        <v>700</v>
      </c>
      <c r="P55" s="29"/>
      <c r="Q55" s="28"/>
      <c r="R55" s="30"/>
      <c r="S55" s="24"/>
      <c r="T55" s="40"/>
      <c r="U55" s="40"/>
      <c r="V55" s="25">
        <f t="shared" si="0"/>
        <v>0</v>
      </c>
      <c r="W55" s="25">
        <f t="shared" si="1"/>
        <v>0</v>
      </c>
      <c r="X55" s="26"/>
      <c r="Y55" s="27">
        <v>9</v>
      </c>
      <c r="Z55" s="27">
        <v>24</v>
      </c>
      <c r="AA55" s="27">
        <v>12</v>
      </c>
      <c r="AB55" s="26"/>
      <c r="AC55" s="31">
        <f t="shared" si="3"/>
        <v>0</v>
      </c>
      <c r="AD55" s="31">
        <f t="shared" si="4"/>
        <v>0</v>
      </c>
      <c r="AE55" s="31">
        <f t="shared" si="2"/>
        <v>0</v>
      </c>
      <c r="AF55"/>
    </row>
    <row r="56" spans="1:32" ht="24.95" customHeight="1">
      <c r="A56" s="19">
        <v>53</v>
      </c>
      <c r="B56" s="21" t="s">
        <v>361</v>
      </c>
      <c r="C56" s="21" t="s">
        <v>361</v>
      </c>
      <c r="D56" s="21" t="s">
        <v>70</v>
      </c>
      <c r="E56" s="21" t="s">
        <v>230</v>
      </c>
      <c r="F56" s="21" t="s">
        <v>131</v>
      </c>
      <c r="G56" s="21">
        <v>28</v>
      </c>
      <c r="H56" s="21">
        <v>2</v>
      </c>
      <c r="I56" s="22">
        <v>3</v>
      </c>
      <c r="J56" s="27">
        <v>6</v>
      </c>
      <c r="K56" s="23"/>
      <c r="L56" s="28"/>
      <c r="M56" s="28"/>
      <c r="N56" s="29" t="s">
        <v>150</v>
      </c>
      <c r="O56" s="29">
        <v>5000</v>
      </c>
      <c r="P56" s="29"/>
      <c r="Q56" s="28"/>
      <c r="R56" s="30"/>
      <c r="S56" s="24"/>
      <c r="T56" s="40"/>
      <c r="U56" s="40"/>
      <c r="V56" s="25">
        <f t="shared" si="0"/>
        <v>0</v>
      </c>
      <c r="W56" s="25">
        <f t="shared" si="1"/>
        <v>0</v>
      </c>
      <c r="X56" s="26"/>
      <c r="Y56" s="27">
        <v>9</v>
      </c>
      <c r="Z56" s="27">
        <v>24</v>
      </c>
      <c r="AA56" s="27">
        <v>12</v>
      </c>
      <c r="AB56" s="26"/>
      <c r="AC56" s="31">
        <f t="shared" si="3"/>
        <v>12628.224</v>
      </c>
      <c r="AD56" s="31">
        <f t="shared" si="4"/>
        <v>0</v>
      </c>
      <c r="AE56" s="31">
        <f t="shared" si="2"/>
        <v>12628.224</v>
      </c>
      <c r="AF56"/>
    </row>
    <row r="57" spans="1:32" ht="24.95" customHeight="1">
      <c r="A57" s="19">
        <v>54</v>
      </c>
      <c r="B57" s="21" t="s">
        <v>361</v>
      </c>
      <c r="C57" s="21" t="s">
        <v>361</v>
      </c>
      <c r="D57" s="21" t="s">
        <v>70</v>
      </c>
      <c r="E57" s="21" t="s">
        <v>230</v>
      </c>
      <c r="F57" s="21" t="s">
        <v>131</v>
      </c>
      <c r="G57" s="21">
        <v>28</v>
      </c>
      <c r="H57" s="21">
        <v>1</v>
      </c>
      <c r="I57" s="22">
        <v>1</v>
      </c>
      <c r="J57" s="27">
        <v>1</v>
      </c>
      <c r="K57" s="23"/>
      <c r="L57" s="28"/>
      <c r="M57" s="28"/>
      <c r="N57" s="29" t="s">
        <v>150</v>
      </c>
      <c r="O57" s="29">
        <v>3400</v>
      </c>
      <c r="P57" s="29"/>
      <c r="Q57" s="28"/>
      <c r="R57" s="30"/>
      <c r="S57" s="24"/>
      <c r="T57" s="40"/>
      <c r="U57" s="40"/>
      <c r="V57" s="25">
        <f t="shared" si="0"/>
        <v>0</v>
      </c>
      <c r="W57" s="25">
        <f t="shared" si="1"/>
        <v>0</v>
      </c>
      <c r="X57" s="26"/>
      <c r="Y57" s="27">
        <v>9</v>
      </c>
      <c r="Z57" s="27">
        <v>24</v>
      </c>
      <c r="AA57" s="27">
        <v>12</v>
      </c>
      <c r="AB57" s="26"/>
      <c r="AC57" s="31">
        <f t="shared" si="3"/>
        <v>2104.7039999999997</v>
      </c>
      <c r="AD57" s="31">
        <f t="shared" si="4"/>
        <v>0</v>
      </c>
      <c r="AE57" s="31">
        <f t="shared" si="2"/>
        <v>2104.7039999999997</v>
      </c>
      <c r="AF57"/>
    </row>
    <row r="58" spans="1:32" ht="24.95" customHeight="1">
      <c r="A58" s="19">
        <v>55</v>
      </c>
      <c r="B58" s="21" t="s">
        <v>361</v>
      </c>
      <c r="C58" s="21" t="s">
        <v>361</v>
      </c>
      <c r="D58" s="21" t="s">
        <v>70</v>
      </c>
      <c r="E58" s="21" t="s">
        <v>118</v>
      </c>
      <c r="F58" s="21" t="s">
        <v>367</v>
      </c>
      <c r="G58" s="21">
        <v>42</v>
      </c>
      <c r="H58" s="21">
        <v>4</v>
      </c>
      <c r="I58" s="22">
        <v>1</v>
      </c>
      <c r="J58" s="27">
        <v>4</v>
      </c>
      <c r="K58" s="23"/>
      <c r="L58" s="28"/>
      <c r="M58" s="28"/>
      <c r="N58" s="29" t="s">
        <v>148</v>
      </c>
      <c r="O58" s="29">
        <v>2500</v>
      </c>
      <c r="P58" s="29"/>
      <c r="Q58" s="28"/>
      <c r="R58" s="30"/>
      <c r="S58" s="24"/>
      <c r="T58" s="40"/>
      <c r="U58" s="40"/>
      <c r="V58" s="25">
        <f t="shared" si="0"/>
        <v>0</v>
      </c>
      <c r="W58" s="25">
        <f t="shared" si="1"/>
        <v>0</v>
      </c>
      <c r="X58" s="26"/>
      <c r="Y58" s="27">
        <v>9</v>
      </c>
      <c r="Z58" s="27">
        <v>24</v>
      </c>
      <c r="AA58" s="27">
        <v>12</v>
      </c>
      <c r="AB58" s="26"/>
      <c r="AC58" s="31">
        <f t="shared" si="3"/>
        <v>12628.224</v>
      </c>
      <c r="AD58" s="31">
        <f t="shared" si="4"/>
        <v>0</v>
      </c>
      <c r="AE58" s="31">
        <f t="shared" si="2"/>
        <v>12628.224</v>
      </c>
      <c r="AF58"/>
    </row>
    <row r="59" spans="1:32" ht="24.95" customHeight="1">
      <c r="A59" s="19">
        <v>56</v>
      </c>
      <c r="B59" s="21" t="s">
        <v>361</v>
      </c>
      <c r="C59" s="21" t="s">
        <v>361</v>
      </c>
      <c r="D59" s="21" t="s">
        <v>70</v>
      </c>
      <c r="E59" s="21" t="s">
        <v>130</v>
      </c>
      <c r="F59" s="21" t="s">
        <v>168</v>
      </c>
      <c r="G59" s="21">
        <v>0</v>
      </c>
      <c r="H59" s="21">
        <v>15</v>
      </c>
      <c r="I59" s="22">
        <v>1</v>
      </c>
      <c r="J59" s="27">
        <v>15</v>
      </c>
      <c r="K59" s="23"/>
      <c r="L59" s="28"/>
      <c r="M59" s="28"/>
      <c r="N59" s="29" t="s">
        <v>149</v>
      </c>
      <c r="O59" s="29">
        <v>1000</v>
      </c>
      <c r="P59" s="29"/>
      <c r="Q59" s="28"/>
      <c r="R59" s="30"/>
      <c r="S59" s="24"/>
      <c r="T59" s="40"/>
      <c r="U59" s="40"/>
      <c r="V59" s="25">
        <f t="shared" si="0"/>
        <v>0</v>
      </c>
      <c r="W59" s="25">
        <f t="shared" si="1"/>
        <v>0</v>
      </c>
      <c r="X59" s="26"/>
      <c r="Y59" s="27">
        <v>9</v>
      </c>
      <c r="Z59" s="27">
        <v>24</v>
      </c>
      <c r="AA59" s="27">
        <v>12</v>
      </c>
      <c r="AB59" s="26"/>
      <c r="AC59" s="31">
        <f t="shared" si="3"/>
        <v>0</v>
      </c>
      <c r="AD59" s="31">
        <f t="shared" si="4"/>
        <v>0</v>
      </c>
      <c r="AE59" s="31">
        <f t="shared" si="2"/>
        <v>0</v>
      </c>
      <c r="AF59"/>
    </row>
    <row r="60" spans="1:32" ht="24.95" customHeight="1">
      <c r="A60" s="19">
        <v>57</v>
      </c>
      <c r="B60" s="21" t="s">
        <v>361</v>
      </c>
      <c r="C60" s="21" t="s">
        <v>361</v>
      </c>
      <c r="D60" s="21" t="s">
        <v>70</v>
      </c>
      <c r="E60" s="21" t="s">
        <v>139</v>
      </c>
      <c r="F60" s="21" t="s">
        <v>142</v>
      </c>
      <c r="G60" s="21">
        <v>10</v>
      </c>
      <c r="H60" s="21">
        <v>3</v>
      </c>
      <c r="I60" s="22">
        <v>1</v>
      </c>
      <c r="J60" s="27">
        <v>3</v>
      </c>
      <c r="K60" s="23"/>
      <c r="L60" s="28"/>
      <c r="M60" s="28"/>
      <c r="N60" s="29" t="s">
        <v>148</v>
      </c>
      <c r="O60" s="29">
        <v>700</v>
      </c>
      <c r="P60" s="29"/>
      <c r="Q60" s="28"/>
      <c r="R60" s="30"/>
      <c r="S60" s="24"/>
      <c r="T60" s="40"/>
      <c r="U60" s="40"/>
      <c r="V60" s="25">
        <f t="shared" si="0"/>
        <v>0</v>
      </c>
      <c r="W60" s="25">
        <f t="shared" si="1"/>
        <v>0</v>
      </c>
      <c r="X60" s="26"/>
      <c r="Y60" s="27">
        <v>9</v>
      </c>
      <c r="Z60" s="27">
        <v>24</v>
      </c>
      <c r="AA60" s="27">
        <v>12</v>
      </c>
      <c r="AB60" s="26"/>
      <c r="AC60" s="31">
        <f t="shared" si="3"/>
        <v>2255.04</v>
      </c>
      <c r="AD60" s="31">
        <f t="shared" si="4"/>
        <v>0</v>
      </c>
      <c r="AE60" s="31">
        <f t="shared" si="2"/>
        <v>2255.04</v>
      </c>
      <c r="AF60"/>
    </row>
    <row r="61" spans="1:32" ht="24.95" customHeight="1">
      <c r="A61" s="19">
        <v>58</v>
      </c>
      <c r="B61" s="21" t="s">
        <v>361</v>
      </c>
      <c r="C61" s="21" t="s">
        <v>361</v>
      </c>
      <c r="D61" s="21" t="s">
        <v>70</v>
      </c>
      <c r="E61" s="21" t="s">
        <v>122</v>
      </c>
      <c r="F61" s="21" t="s">
        <v>142</v>
      </c>
      <c r="G61" s="21">
        <v>60</v>
      </c>
      <c r="H61" s="21">
        <v>2</v>
      </c>
      <c r="I61" s="22">
        <v>1</v>
      </c>
      <c r="J61" s="27">
        <v>2</v>
      </c>
      <c r="K61" s="23"/>
      <c r="L61" s="28"/>
      <c r="M61" s="28"/>
      <c r="N61" s="29" t="s">
        <v>149</v>
      </c>
      <c r="O61" s="29">
        <v>800</v>
      </c>
      <c r="P61" s="29"/>
      <c r="Q61" s="28"/>
      <c r="R61" s="30"/>
      <c r="S61" s="24"/>
      <c r="T61" s="40"/>
      <c r="U61" s="40"/>
      <c r="V61" s="25">
        <f t="shared" si="0"/>
        <v>0</v>
      </c>
      <c r="W61" s="25">
        <f t="shared" si="1"/>
        <v>0</v>
      </c>
      <c r="X61" s="26"/>
      <c r="Y61" s="27">
        <v>9</v>
      </c>
      <c r="Z61" s="27">
        <v>24</v>
      </c>
      <c r="AA61" s="27">
        <v>12</v>
      </c>
      <c r="AB61" s="26"/>
      <c r="AC61" s="31">
        <f t="shared" si="3"/>
        <v>9020.16</v>
      </c>
      <c r="AD61" s="31">
        <f t="shared" si="4"/>
        <v>0</v>
      </c>
      <c r="AE61" s="31">
        <f t="shared" si="2"/>
        <v>9020.16</v>
      </c>
      <c r="AF61"/>
    </row>
    <row r="62" spans="1:32" ht="24.95" customHeight="1">
      <c r="A62" s="19">
        <v>59</v>
      </c>
      <c r="B62" s="21" t="s">
        <v>361</v>
      </c>
      <c r="C62" s="21" t="s">
        <v>361</v>
      </c>
      <c r="D62" s="21" t="s">
        <v>70</v>
      </c>
      <c r="E62" s="21" t="s">
        <v>378</v>
      </c>
      <c r="F62" s="21" t="s">
        <v>131</v>
      </c>
      <c r="G62" s="21">
        <v>18</v>
      </c>
      <c r="H62" s="21">
        <v>1</v>
      </c>
      <c r="I62" s="22">
        <v>1</v>
      </c>
      <c r="J62" s="27">
        <v>1</v>
      </c>
      <c r="K62" s="23"/>
      <c r="L62" s="28"/>
      <c r="M62" s="28"/>
      <c r="N62" s="29" t="s">
        <v>148</v>
      </c>
      <c r="O62" s="29">
        <v>1200</v>
      </c>
      <c r="P62" s="29"/>
      <c r="Q62" s="28"/>
      <c r="R62" s="30"/>
      <c r="S62" s="24"/>
      <c r="T62" s="40"/>
      <c r="U62" s="40"/>
      <c r="V62" s="25">
        <f t="shared" si="0"/>
        <v>0</v>
      </c>
      <c r="W62" s="25">
        <f t="shared" si="1"/>
        <v>0</v>
      </c>
      <c r="X62" s="26"/>
      <c r="Y62" s="27">
        <v>9</v>
      </c>
      <c r="Z62" s="27">
        <v>24</v>
      </c>
      <c r="AA62" s="27">
        <v>12</v>
      </c>
      <c r="AB62" s="26"/>
      <c r="AC62" s="31">
        <f t="shared" si="3"/>
        <v>1353.0239999999999</v>
      </c>
      <c r="AD62" s="31">
        <f t="shared" si="4"/>
        <v>0</v>
      </c>
      <c r="AE62" s="31">
        <f t="shared" si="2"/>
        <v>1353.0239999999999</v>
      </c>
      <c r="AF62"/>
    </row>
    <row r="63" spans="1:32" ht="24.95" customHeight="1">
      <c r="A63" s="19">
        <v>60</v>
      </c>
      <c r="B63" s="21" t="s">
        <v>361</v>
      </c>
      <c r="C63" s="21" t="s">
        <v>361</v>
      </c>
      <c r="D63" s="21" t="s">
        <v>70</v>
      </c>
      <c r="E63" s="21" t="s">
        <v>184</v>
      </c>
      <c r="F63" s="21" t="s">
        <v>126</v>
      </c>
      <c r="G63" s="21">
        <v>15</v>
      </c>
      <c r="H63" s="21">
        <v>1</v>
      </c>
      <c r="I63" s="22">
        <v>1</v>
      </c>
      <c r="J63" s="27">
        <v>1</v>
      </c>
      <c r="K63" s="23"/>
      <c r="L63" s="28"/>
      <c r="M63" s="28"/>
      <c r="N63" s="29" t="s">
        <v>148</v>
      </c>
      <c r="O63" s="29">
        <v>1100</v>
      </c>
      <c r="P63" s="29"/>
      <c r="Q63" s="28"/>
      <c r="R63" s="30"/>
      <c r="S63" s="24"/>
      <c r="T63" s="40"/>
      <c r="U63" s="40"/>
      <c r="V63" s="25">
        <f t="shared" si="0"/>
        <v>0</v>
      </c>
      <c r="W63" s="25">
        <f t="shared" si="1"/>
        <v>0</v>
      </c>
      <c r="X63" s="26"/>
      <c r="Y63" s="27">
        <v>9</v>
      </c>
      <c r="Z63" s="27">
        <v>24</v>
      </c>
      <c r="AA63" s="27">
        <v>12</v>
      </c>
      <c r="AB63" s="26"/>
      <c r="AC63" s="31">
        <f t="shared" si="3"/>
        <v>1127.52</v>
      </c>
      <c r="AD63" s="31">
        <f t="shared" si="4"/>
        <v>0</v>
      </c>
      <c r="AE63" s="31">
        <f t="shared" si="2"/>
        <v>1127.52</v>
      </c>
      <c r="AF63"/>
    </row>
    <row r="64" spans="1:32" ht="24.95" customHeight="1">
      <c r="A64" s="19">
        <v>61</v>
      </c>
      <c r="B64" s="21" t="s">
        <v>361</v>
      </c>
      <c r="C64" s="21" t="s">
        <v>361</v>
      </c>
      <c r="D64" s="21" t="s">
        <v>70</v>
      </c>
      <c r="E64" s="21" t="s">
        <v>122</v>
      </c>
      <c r="F64" s="21" t="s">
        <v>220</v>
      </c>
      <c r="G64" s="21">
        <v>60</v>
      </c>
      <c r="H64" s="21">
        <v>2</v>
      </c>
      <c r="I64" s="22">
        <v>1</v>
      </c>
      <c r="J64" s="27">
        <v>2</v>
      </c>
      <c r="K64" s="23"/>
      <c r="L64" s="28"/>
      <c r="M64" s="28"/>
      <c r="N64" s="29" t="s">
        <v>149</v>
      </c>
      <c r="O64" s="29">
        <v>800</v>
      </c>
      <c r="P64" s="29"/>
      <c r="Q64" s="28"/>
      <c r="R64" s="30"/>
      <c r="S64" s="24"/>
      <c r="T64" s="40"/>
      <c r="U64" s="40"/>
      <c r="V64" s="25">
        <f t="shared" si="0"/>
        <v>0</v>
      </c>
      <c r="W64" s="25">
        <f t="shared" si="1"/>
        <v>0</v>
      </c>
      <c r="X64" s="26"/>
      <c r="Y64" s="27">
        <v>9</v>
      </c>
      <c r="Z64" s="27">
        <v>24</v>
      </c>
      <c r="AA64" s="27">
        <v>12</v>
      </c>
      <c r="AB64" s="26"/>
      <c r="AC64" s="31">
        <f t="shared" si="3"/>
        <v>9020.16</v>
      </c>
      <c r="AD64" s="31">
        <f t="shared" si="4"/>
        <v>0</v>
      </c>
      <c r="AE64" s="31">
        <f t="shared" si="2"/>
        <v>9020.16</v>
      </c>
      <c r="AF64"/>
    </row>
    <row r="65" spans="1:32" ht="24.95" customHeight="1">
      <c r="A65" s="19">
        <v>62</v>
      </c>
      <c r="B65" s="21" t="s">
        <v>361</v>
      </c>
      <c r="C65" s="21" t="s">
        <v>361</v>
      </c>
      <c r="D65" s="21" t="s">
        <v>70</v>
      </c>
      <c r="E65" s="21" t="s">
        <v>379</v>
      </c>
      <c r="F65" s="21" t="s">
        <v>142</v>
      </c>
      <c r="G65" s="21">
        <v>19</v>
      </c>
      <c r="H65" s="21">
        <v>1</v>
      </c>
      <c r="I65" s="22">
        <v>1</v>
      </c>
      <c r="J65" s="27">
        <v>1</v>
      </c>
      <c r="K65" s="23"/>
      <c r="L65" s="28"/>
      <c r="M65" s="28"/>
      <c r="N65" s="29" t="s">
        <v>149</v>
      </c>
      <c r="O65" s="29">
        <v>1200</v>
      </c>
      <c r="P65" s="29"/>
      <c r="Q65" s="28"/>
      <c r="R65" s="30"/>
      <c r="S65" s="24"/>
      <c r="T65" s="40"/>
      <c r="U65" s="40"/>
      <c r="V65" s="25">
        <f t="shared" si="0"/>
        <v>0</v>
      </c>
      <c r="W65" s="25">
        <f t="shared" si="1"/>
        <v>0</v>
      </c>
      <c r="X65" s="26"/>
      <c r="Y65" s="27">
        <v>9</v>
      </c>
      <c r="Z65" s="27">
        <v>24</v>
      </c>
      <c r="AA65" s="27">
        <v>12</v>
      </c>
      <c r="AB65" s="26"/>
      <c r="AC65" s="31">
        <f t="shared" si="3"/>
        <v>1428.192</v>
      </c>
      <c r="AD65" s="31">
        <f t="shared" si="4"/>
        <v>0</v>
      </c>
      <c r="AE65" s="31">
        <f t="shared" si="2"/>
        <v>1428.192</v>
      </c>
      <c r="AF65"/>
    </row>
    <row r="66" spans="1:32" ht="36.75" customHeight="1">
      <c r="A66" s="2"/>
      <c r="B66" s="88"/>
      <c r="C66" s="88"/>
      <c r="D66" s="88"/>
      <c r="E66" s="88"/>
      <c r="L66" s="41"/>
      <c r="S66" s="32"/>
      <c r="T66" s="32"/>
      <c r="U66" s="32"/>
      <c r="V66" s="35"/>
      <c r="W66" s="35"/>
      <c r="X66" s="26"/>
      <c r="AB66" s="26"/>
      <c r="AC66" s="33">
        <f>SUM(AC4:AC65)</f>
        <v>3287998.6560000004</v>
      </c>
      <c r="AD66" s="33">
        <f>SUM(AD4:AD65)</f>
        <v>0</v>
      </c>
      <c r="AE66" s="33">
        <f>SUM(AE4:AE65)</f>
        <v>3287998.6560000004</v>
      </c>
      <c r="AF66"/>
    </row>
    <row r="68" spans="1:32">
      <c r="U68" s="118" t="s">
        <v>20</v>
      </c>
      <c r="V68" s="119"/>
      <c r="W68" s="120"/>
      <c r="X68" s="37">
        <f>SUM(V4:V65)</f>
        <v>0</v>
      </c>
    </row>
    <row r="69" spans="1:32">
      <c r="U69" s="118" t="s">
        <v>21</v>
      </c>
      <c r="V69" s="119"/>
      <c r="W69" s="120"/>
      <c r="X69" s="37">
        <f>SUM(W4:W65)</f>
        <v>0</v>
      </c>
    </row>
    <row r="70" spans="1:32">
      <c r="U70" s="118" t="s">
        <v>30</v>
      </c>
      <c r="V70" s="119"/>
      <c r="W70" s="120"/>
      <c r="X70" s="38"/>
    </row>
    <row r="71" spans="1:32">
      <c r="U71" s="118" t="s">
        <v>31</v>
      </c>
      <c r="V71" s="119"/>
      <c r="W71" s="120"/>
      <c r="X71" s="38"/>
    </row>
    <row r="72" spans="1:32">
      <c r="U72" s="118" t="s">
        <v>22</v>
      </c>
      <c r="V72" s="119"/>
      <c r="W72" s="120"/>
      <c r="X72" s="38"/>
    </row>
    <row r="73" spans="1:32">
      <c r="U73" s="118" t="s">
        <v>23</v>
      </c>
      <c r="V73" s="119"/>
      <c r="W73" s="120"/>
      <c r="X73" s="38"/>
    </row>
    <row r="74" spans="1:32">
      <c r="U74" s="118" t="s">
        <v>24</v>
      </c>
      <c r="V74" s="119"/>
      <c r="W74" s="120"/>
      <c r="X74" s="37">
        <f>SUM(X68:X73)</f>
        <v>0</v>
      </c>
    </row>
    <row r="75" spans="1:32">
      <c r="U75" s="118" t="s">
        <v>25</v>
      </c>
      <c r="V75" s="119"/>
      <c r="W75" s="120"/>
      <c r="X75" s="37">
        <f>X74*1.1</f>
        <v>0</v>
      </c>
    </row>
  </sheetData>
  <autoFilter ref="A3:AF65" xr:uid="{B905A635-33F3-4213-AA99-0A6EF886BEFD}"/>
  <mergeCells count="13">
    <mergeCell ref="U68:W68"/>
    <mergeCell ref="U75:W75"/>
    <mergeCell ref="U69:W69"/>
    <mergeCell ref="U70:W70"/>
    <mergeCell ref="U71:W71"/>
    <mergeCell ref="U72:W72"/>
    <mergeCell ref="U73:W73"/>
    <mergeCell ref="U74:W74"/>
    <mergeCell ref="E2:J2"/>
    <mergeCell ref="L2:R2"/>
    <mergeCell ref="Y2:AA2"/>
    <mergeCell ref="AC2:AD2"/>
    <mergeCell ref="AE2:AE3"/>
  </mergeCells>
  <phoneticPr fontId="4"/>
  <conditionalFormatting sqref="B4:J65">
    <cfRule type="containsBlanks" dxfId="4" priority="17">
      <formula>LEN(TRIM(B4))=0</formula>
    </cfRule>
  </conditionalFormatting>
  <conditionalFormatting sqref="L4:R65">
    <cfRule type="containsBlanks" dxfId="3" priority="1">
      <formula>LEN(TRIM(L4))=0</formula>
    </cfRule>
  </conditionalFormatting>
  <conditionalFormatting sqref="Y4:AA65">
    <cfRule type="containsBlanks" dxfId="2" priority="15">
      <formula>LEN(TRIM(Y4))=0</formula>
    </cfRule>
  </conditionalFormatting>
  <dataValidations count="1">
    <dataValidation type="list" allowBlank="1" showInputMessage="1" showErrorMessage="1" sqref="L4:L65" xr:uid="{8B2C8CD7-EF55-4325-A927-3114AD11E8F2}">
      <formula1>"器具交換,ランプ交換"</formula1>
    </dataValidation>
  </dataValidations>
  <pageMargins left="0.70866141732283472" right="0.70866141732283472" top="0.74803149606299213" bottom="0.74803149606299213" header="0.31496062992125984" footer="0.31496062992125984"/>
  <pageSetup paperSize="8" scale="53" orientation="landscape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FA236-7AF6-406E-8460-9C60F57AAB35}">
  <sheetPr>
    <tabColor rgb="FFFFFF00"/>
  </sheetPr>
  <dimension ref="A1:AF36"/>
  <sheetViews>
    <sheetView showGridLines="0" view="pageBreakPreview" zoomScale="85" zoomScaleNormal="100" zoomScaleSheetLayoutView="85" workbookViewId="0">
      <pane xSplit="3" ySplit="3" topLeftCell="D4" activePane="bottomRight" state="frozen"/>
      <selection activeCell="F16" sqref="F16"/>
      <selection pane="topRight" activeCell="F16" sqref="F16"/>
      <selection pane="bottomLeft" activeCell="F16" sqref="F16"/>
      <selection pane="bottomRight" activeCell="F9" sqref="F9"/>
    </sheetView>
  </sheetViews>
  <sheetFormatPr defaultRowHeight="18.75"/>
  <cols>
    <col min="1" max="1" width="4" style="3" customWidth="1"/>
    <col min="2" max="2" width="5.75" style="3" customWidth="1"/>
    <col min="3" max="4" width="15.125" style="3" customWidth="1"/>
    <col min="5" max="5" width="13.75" style="3" customWidth="1"/>
    <col min="6" max="6" width="34.5" style="3" customWidth="1"/>
    <col min="7" max="7" width="8.125" style="3" customWidth="1"/>
    <col min="8" max="8" width="6.25" style="3" customWidth="1"/>
    <col min="9" max="9" width="13.5" style="3" customWidth="1"/>
    <col min="10" max="10" width="7" style="3" customWidth="1"/>
    <col min="11" max="11" width="3" customWidth="1"/>
    <col min="12" max="12" width="15.375" customWidth="1"/>
    <col min="13" max="13" width="31" style="4" customWidth="1"/>
    <col min="14" max="15" width="13.125" style="4" customWidth="1"/>
    <col min="16" max="16" width="14.625" style="4" customWidth="1"/>
    <col min="17" max="17" width="35.625" style="4" customWidth="1"/>
    <col min="18" max="18" width="26" style="5" customWidth="1"/>
    <col min="19" max="19" width="5" style="5" customWidth="1"/>
    <col min="20" max="23" width="11.125" style="34" customWidth="1"/>
    <col min="24" max="24" width="11.25" style="34" bestFit="1" customWidth="1"/>
    <col min="25" max="25" width="7.875" customWidth="1"/>
    <col min="26" max="28" width="7.125" style="3" customWidth="1"/>
    <col min="29" max="29" width="14.375" bestFit="1" customWidth="1"/>
    <col min="30" max="30" width="13.375" style="9" bestFit="1" customWidth="1"/>
    <col min="31" max="31" width="20.125" bestFit="1" customWidth="1"/>
    <col min="32" max="32" width="24.125" style="9" customWidth="1"/>
    <col min="34" max="44" width="15.875" customWidth="1"/>
    <col min="45" max="45" width="12.625" bestFit="1" customWidth="1"/>
  </cols>
  <sheetData>
    <row r="1" spans="1:32" ht="24.95" customHeight="1">
      <c r="A1" s="1" t="s">
        <v>413</v>
      </c>
      <c r="B1" s="2"/>
      <c r="C1" s="2"/>
      <c r="D1" s="2"/>
      <c r="E1" s="2"/>
      <c r="F1" s="2"/>
      <c r="G1" s="2"/>
      <c r="H1" s="2"/>
      <c r="T1" s="36"/>
      <c r="U1" s="36"/>
      <c r="V1" s="36"/>
      <c r="W1" s="36"/>
      <c r="X1" s="6"/>
      <c r="Z1" s="7" t="s">
        <v>0</v>
      </c>
      <c r="AA1" s="7"/>
      <c r="AB1" s="42">
        <v>29</v>
      </c>
      <c r="AC1" t="s">
        <v>1</v>
      </c>
      <c r="AD1" s="8"/>
    </row>
    <row r="2" spans="1:32" ht="27" customHeight="1">
      <c r="A2" s="2"/>
      <c r="B2" s="2"/>
      <c r="C2" s="2"/>
      <c r="D2" s="2"/>
      <c r="E2" s="121" t="s">
        <v>18</v>
      </c>
      <c r="F2" s="122"/>
      <c r="G2" s="122"/>
      <c r="H2" s="122"/>
      <c r="I2" s="122"/>
      <c r="J2" s="123"/>
      <c r="L2" s="124" t="s">
        <v>19</v>
      </c>
      <c r="M2" s="125"/>
      <c r="N2" s="125"/>
      <c r="O2" s="125"/>
      <c r="P2" s="125"/>
      <c r="Q2" s="125"/>
      <c r="R2" s="126"/>
      <c r="T2" s="10"/>
      <c r="U2" s="10"/>
      <c r="V2" s="10"/>
      <c r="W2" s="10"/>
      <c r="X2"/>
      <c r="Y2" s="127" t="s">
        <v>2</v>
      </c>
      <c r="Z2" s="128"/>
      <c r="AA2" s="129"/>
      <c r="AC2" s="130" t="s">
        <v>3</v>
      </c>
      <c r="AD2" s="131"/>
      <c r="AE2" s="132" t="s">
        <v>4</v>
      </c>
      <c r="AF2"/>
    </row>
    <row r="3" spans="1:32" ht="54.75" thickBot="1">
      <c r="A3" s="11" t="s">
        <v>5</v>
      </c>
      <c r="B3" s="11" t="s">
        <v>6</v>
      </c>
      <c r="C3" s="11" t="s">
        <v>7</v>
      </c>
      <c r="D3" s="11" t="s">
        <v>28</v>
      </c>
      <c r="E3" s="12" t="s">
        <v>8</v>
      </c>
      <c r="F3" s="12" t="s">
        <v>9</v>
      </c>
      <c r="G3" s="12" t="s">
        <v>10</v>
      </c>
      <c r="H3" s="13" t="s">
        <v>11</v>
      </c>
      <c r="I3" s="13" t="s">
        <v>12</v>
      </c>
      <c r="J3" s="13" t="s">
        <v>13</v>
      </c>
      <c r="K3" s="14"/>
      <c r="L3" s="15" t="s">
        <v>29</v>
      </c>
      <c r="M3" s="15" t="s">
        <v>14</v>
      </c>
      <c r="N3" s="15" t="s">
        <v>15</v>
      </c>
      <c r="O3" s="43" t="s">
        <v>399</v>
      </c>
      <c r="P3" s="43" t="s">
        <v>400</v>
      </c>
      <c r="Q3" s="43" t="s">
        <v>398</v>
      </c>
      <c r="R3" s="93" t="s">
        <v>394</v>
      </c>
      <c r="S3" s="16"/>
      <c r="T3" s="39" t="s">
        <v>26</v>
      </c>
      <c r="U3" s="17" t="s">
        <v>16</v>
      </c>
      <c r="V3" s="17" t="s">
        <v>27</v>
      </c>
      <c r="W3" s="17" t="s">
        <v>17</v>
      </c>
      <c r="X3"/>
      <c r="Y3" s="89" t="s">
        <v>151</v>
      </c>
      <c r="Z3" s="89" t="s">
        <v>152</v>
      </c>
      <c r="AA3" s="89" t="s">
        <v>153</v>
      </c>
      <c r="AB3"/>
      <c r="AC3" s="18" t="s">
        <v>18</v>
      </c>
      <c r="AD3" s="18" t="s">
        <v>19</v>
      </c>
      <c r="AE3" s="133"/>
      <c r="AF3"/>
    </row>
    <row r="4" spans="1:32" ht="24.95" customHeight="1" thickTop="1">
      <c r="A4" s="19">
        <v>1</v>
      </c>
      <c r="B4" s="21" t="s">
        <v>68</v>
      </c>
      <c r="C4" s="21" t="s">
        <v>108</v>
      </c>
      <c r="D4" s="21" t="s">
        <v>70</v>
      </c>
      <c r="E4" s="21" t="s">
        <v>118</v>
      </c>
      <c r="F4" s="21" t="s">
        <v>137</v>
      </c>
      <c r="G4" s="21">
        <v>42</v>
      </c>
      <c r="H4" s="20">
        <v>1</v>
      </c>
      <c r="I4" s="22">
        <v>1</v>
      </c>
      <c r="J4" s="27">
        <v>1</v>
      </c>
      <c r="K4" s="23"/>
      <c r="L4" s="28"/>
      <c r="M4" s="28"/>
      <c r="N4" s="29" t="s">
        <v>148</v>
      </c>
      <c r="O4" s="29">
        <v>2500</v>
      </c>
      <c r="P4" s="29"/>
      <c r="Q4" s="28"/>
      <c r="R4" s="30"/>
      <c r="S4" s="24"/>
      <c r="T4" s="40"/>
      <c r="U4" s="40"/>
      <c r="V4" s="25">
        <f t="shared" ref="V4:V26" si="0">T4*R4</f>
        <v>0</v>
      </c>
      <c r="W4" s="25">
        <f t="shared" ref="W4:W26" si="1">U4*R4</f>
        <v>0</v>
      </c>
      <c r="X4" s="26"/>
      <c r="Y4" s="27">
        <v>9</v>
      </c>
      <c r="Z4" s="27">
        <v>24</v>
      </c>
      <c r="AA4" s="27">
        <v>12</v>
      </c>
      <c r="AB4" s="26"/>
      <c r="AC4" s="31">
        <f>G4*J4*Y4*Z4*AA4/1000*$AB$1</f>
        <v>3157.056</v>
      </c>
      <c r="AD4" s="31">
        <f>Q4*R4*Y4*Z4*AA4/1000*$AB$1</f>
        <v>0</v>
      </c>
      <c r="AE4" s="31">
        <f t="shared" ref="AE4:AE26" si="2">AC4-AD4</f>
        <v>3157.056</v>
      </c>
      <c r="AF4"/>
    </row>
    <row r="5" spans="1:32" ht="24.95" customHeight="1">
      <c r="A5" s="19">
        <v>2</v>
      </c>
      <c r="B5" s="21" t="s">
        <v>68</v>
      </c>
      <c r="C5" s="21" t="s">
        <v>107</v>
      </c>
      <c r="D5" s="21" t="s">
        <v>70</v>
      </c>
      <c r="E5" s="21" t="s">
        <v>118</v>
      </c>
      <c r="F5" s="21" t="s">
        <v>137</v>
      </c>
      <c r="G5" s="21">
        <v>42</v>
      </c>
      <c r="H5" s="20">
        <v>1</v>
      </c>
      <c r="I5" s="22">
        <v>1</v>
      </c>
      <c r="J5" s="27">
        <v>1</v>
      </c>
      <c r="K5" s="23"/>
      <c r="L5" s="28"/>
      <c r="M5" s="28"/>
      <c r="N5" s="29" t="s">
        <v>148</v>
      </c>
      <c r="O5" s="29">
        <v>2500</v>
      </c>
      <c r="P5" s="29"/>
      <c r="Q5" s="28"/>
      <c r="R5" s="30"/>
      <c r="S5" s="24"/>
      <c r="T5" s="40"/>
      <c r="U5" s="40"/>
      <c r="V5" s="25">
        <f t="shared" si="0"/>
        <v>0</v>
      </c>
      <c r="W5" s="25">
        <f t="shared" si="1"/>
        <v>0</v>
      </c>
      <c r="X5" s="26"/>
      <c r="Y5" s="27">
        <v>9</v>
      </c>
      <c r="Z5" s="27">
        <v>24</v>
      </c>
      <c r="AA5" s="27">
        <v>12</v>
      </c>
      <c r="AB5" s="26"/>
      <c r="AC5" s="31">
        <f t="shared" ref="AC5:AC26" si="3">G5*J5*Y5*Z5*AA5/1000*$AB$1</f>
        <v>3157.056</v>
      </c>
      <c r="AD5" s="31">
        <f t="shared" ref="AD5:AD26" si="4">Q5*R5*Y5*Z5*AA5/1000*$AB$1</f>
        <v>0</v>
      </c>
      <c r="AE5" s="31">
        <f t="shared" si="2"/>
        <v>3157.056</v>
      </c>
      <c r="AF5"/>
    </row>
    <row r="6" spans="1:32" ht="24.95" customHeight="1">
      <c r="A6" s="19">
        <v>3</v>
      </c>
      <c r="B6" s="21" t="s">
        <v>68</v>
      </c>
      <c r="C6" s="21" t="s">
        <v>154</v>
      </c>
      <c r="D6" s="21" t="s">
        <v>70</v>
      </c>
      <c r="E6" s="21" t="s">
        <v>245</v>
      </c>
      <c r="F6" s="21" t="s">
        <v>131</v>
      </c>
      <c r="G6" s="21">
        <v>66</v>
      </c>
      <c r="H6" s="20">
        <v>1</v>
      </c>
      <c r="I6" s="22">
        <v>1</v>
      </c>
      <c r="J6" s="27">
        <v>1</v>
      </c>
      <c r="K6" s="23"/>
      <c r="L6" s="28"/>
      <c r="M6" s="28"/>
      <c r="N6" s="29" t="s">
        <v>148</v>
      </c>
      <c r="O6" s="29">
        <v>3000</v>
      </c>
      <c r="P6" s="29"/>
      <c r="Q6" s="28"/>
      <c r="R6" s="30"/>
      <c r="S6" s="24"/>
      <c r="T6" s="40"/>
      <c r="U6" s="40"/>
      <c r="V6" s="25">
        <f t="shared" si="0"/>
        <v>0</v>
      </c>
      <c r="W6" s="25">
        <f t="shared" si="1"/>
        <v>0</v>
      </c>
      <c r="X6" s="26"/>
      <c r="Y6" s="27">
        <v>9</v>
      </c>
      <c r="Z6" s="27">
        <v>24</v>
      </c>
      <c r="AA6" s="27">
        <v>12</v>
      </c>
      <c r="AB6" s="26"/>
      <c r="AC6" s="31">
        <f t="shared" si="3"/>
        <v>4961.0879999999997</v>
      </c>
      <c r="AD6" s="31">
        <f t="shared" si="4"/>
        <v>0</v>
      </c>
      <c r="AE6" s="31">
        <f t="shared" si="2"/>
        <v>4961.0879999999997</v>
      </c>
      <c r="AF6"/>
    </row>
    <row r="7" spans="1:32" ht="24.95" customHeight="1">
      <c r="A7" s="19">
        <v>4</v>
      </c>
      <c r="B7" s="21" t="s">
        <v>68</v>
      </c>
      <c r="C7" s="21" t="s">
        <v>381</v>
      </c>
      <c r="D7" s="21" t="s">
        <v>70</v>
      </c>
      <c r="E7" s="21" t="s">
        <v>118</v>
      </c>
      <c r="F7" s="21" t="s">
        <v>137</v>
      </c>
      <c r="G7" s="21">
        <v>42</v>
      </c>
      <c r="H7" s="20">
        <v>9</v>
      </c>
      <c r="I7" s="22">
        <v>1</v>
      </c>
      <c r="J7" s="27">
        <v>9</v>
      </c>
      <c r="K7" s="23"/>
      <c r="L7" s="28"/>
      <c r="M7" s="28"/>
      <c r="N7" s="29" t="s">
        <v>148</v>
      </c>
      <c r="O7" s="29">
        <v>2500</v>
      </c>
      <c r="P7" s="29"/>
      <c r="Q7" s="28"/>
      <c r="R7" s="30"/>
      <c r="S7" s="24"/>
      <c r="T7" s="40"/>
      <c r="U7" s="40"/>
      <c r="V7" s="25">
        <f t="shared" si="0"/>
        <v>0</v>
      </c>
      <c r="W7" s="25">
        <f t="shared" si="1"/>
        <v>0</v>
      </c>
      <c r="X7" s="26"/>
      <c r="Y7" s="27">
        <v>9</v>
      </c>
      <c r="Z7" s="27">
        <v>24</v>
      </c>
      <c r="AA7" s="27">
        <v>12</v>
      </c>
      <c r="AB7" s="26"/>
      <c r="AC7" s="31">
        <f t="shared" si="3"/>
        <v>28413.503999999997</v>
      </c>
      <c r="AD7" s="31">
        <f t="shared" si="4"/>
        <v>0</v>
      </c>
      <c r="AE7" s="31">
        <f t="shared" si="2"/>
        <v>28413.503999999997</v>
      </c>
      <c r="AF7"/>
    </row>
    <row r="8" spans="1:32" ht="24.95" customHeight="1">
      <c r="A8" s="19">
        <v>5</v>
      </c>
      <c r="B8" s="21" t="s">
        <v>68</v>
      </c>
      <c r="C8" s="21" t="s">
        <v>382</v>
      </c>
      <c r="D8" s="21" t="s">
        <v>70</v>
      </c>
      <c r="E8" s="21" t="s">
        <v>124</v>
      </c>
      <c r="F8" s="21" t="s">
        <v>126</v>
      </c>
      <c r="G8" s="21">
        <v>26</v>
      </c>
      <c r="H8" s="20">
        <v>3</v>
      </c>
      <c r="I8" s="22">
        <v>1</v>
      </c>
      <c r="J8" s="27">
        <v>3</v>
      </c>
      <c r="K8" s="23"/>
      <c r="L8" s="28"/>
      <c r="M8" s="28"/>
      <c r="N8" s="29" t="s">
        <v>148</v>
      </c>
      <c r="O8" s="29">
        <v>1000</v>
      </c>
      <c r="P8" s="29"/>
      <c r="Q8" s="28"/>
      <c r="R8" s="30"/>
      <c r="S8" s="24"/>
      <c r="T8" s="40"/>
      <c r="U8" s="40"/>
      <c r="V8" s="25">
        <f t="shared" si="0"/>
        <v>0</v>
      </c>
      <c r="W8" s="25">
        <f t="shared" si="1"/>
        <v>0</v>
      </c>
      <c r="X8" s="26"/>
      <c r="Y8" s="27">
        <v>9</v>
      </c>
      <c r="Z8" s="27">
        <v>24</v>
      </c>
      <c r="AA8" s="27">
        <v>12</v>
      </c>
      <c r="AB8" s="26"/>
      <c r="AC8" s="31">
        <f t="shared" si="3"/>
        <v>5863.1039999999994</v>
      </c>
      <c r="AD8" s="31">
        <f t="shared" si="4"/>
        <v>0</v>
      </c>
      <c r="AE8" s="31">
        <f t="shared" si="2"/>
        <v>5863.1039999999994</v>
      </c>
      <c r="AF8"/>
    </row>
    <row r="9" spans="1:32" ht="24.95" customHeight="1">
      <c r="A9" s="19">
        <v>6</v>
      </c>
      <c r="B9" s="21" t="s">
        <v>68</v>
      </c>
      <c r="C9" s="21" t="s">
        <v>382</v>
      </c>
      <c r="D9" s="21" t="s">
        <v>70</v>
      </c>
      <c r="E9" s="21" t="s">
        <v>124</v>
      </c>
      <c r="F9" s="21" t="s">
        <v>386</v>
      </c>
      <c r="G9" s="21">
        <v>26</v>
      </c>
      <c r="H9" s="20">
        <v>3</v>
      </c>
      <c r="I9" s="22">
        <v>5</v>
      </c>
      <c r="J9" s="27">
        <v>15</v>
      </c>
      <c r="K9" s="23"/>
      <c r="L9" s="28"/>
      <c r="M9" s="28"/>
      <c r="N9" s="29" t="s">
        <v>148</v>
      </c>
      <c r="O9" s="29">
        <v>5000</v>
      </c>
      <c r="P9" s="29"/>
      <c r="Q9" s="28"/>
      <c r="R9" s="30"/>
      <c r="S9" s="24"/>
      <c r="T9" s="40"/>
      <c r="U9" s="40"/>
      <c r="V9" s="25">
        <f t="shared" si="0"/>
        <v>0</v>
      </c>
      <c r="W9" s="25">
        <f t="shared" si="1"/>
        <v>0</v>
      </c>
      <c r="X9" s="26"/>
      <c r="Y9" s="27">
        <v>9</v>
      </c>
      <c r="Z9" s="27">
        <v>24</v>
      </c>
      <c r="AA9" s="27">
        <v>12</v>
      </c>
      <c r="AB9" s="26"/>
      <c r="AC9" s="31">
        <f t="shared" si="3"/>
        <v>29315.52</v>
      </c>
      <c r="AD9" s="31">
        <f t="shared" si="4"/>
        <v>0</v>
      </c>
      <c r="AE9" s="31">
        <f t="shared" si="2"/>
        <v>29315.52</v>
      </c>
      <c r="AF9"/>
    </row>
    <row r="10" spans="1:32" ht="24.95" customHeight="1">
      <c r="A10" s="19">
        <v>7</v>
      </c>
      <c r="B10" s="21" t="s">
        <v>68</v>
      </c>
      <c r="C10" s="21" t="s">
        <v>382</v>
      </c>
      <c r="D10" s="21" t="s">
        <v>70</v>
      </c>
      <c r="E10" s="21" t="s">
        <v>122</v>
      </c>
      <c r="F10" s="21" t="s">
        <v>168</v>
      </c>
      <c r="G10" s="21">
        <v>60</v>
      </c>
      <c r="H10" s="20">
        <v>3</v>
      </c>
      <c r="I10" s="22">
        <v>1</v>
      </c>
      <c r="J10" s="27">
        <v>3</v>
      </c>
      <c r="K10" s="23"/>
      <c r="L10" s="28"/>
      <c r="M10" s="28"/>
      <c r="N10" s="29" t="s">
        <v>149</v>
      </c>
      <c r="O10" s="29">
        <v>800</v>
      </c>
      <c r="P10" s="29"/>
      <c r="Q10" s="28"/>
      <c r="R10" s="30"/>
      <c r="S10" s="24"/>
      <c r="T10" s="40"/>
      <c r="U10" s="40"/>
      <c r="V10" s="25">
        <f t="shared" si="0"/>
        <v>0</v>
      </c>
      <c r="W10" s="25">
        <f t="shared" si="1"/>
        <v>0</v>
      </c>
      <c r="X10" s="26"/>
      <c r="Y10" s="27">
        <v>9</v>
      </c>
      <c r="Z10" s="27">
        <v>24</v>
      </c>
      <c r="AA10" s="27">
        <v>12</v>
      </c>
      <c r="AB10" s="26"/>
      <c r="AC10" s="31">
        <f t="shared" si="3"/>
        <v>13530.24</v>
      </c>
      <c r="AD10" s="31">
        <f t="shared" si="4"/>
        <v>0</v>
      </c>
      <c r="AE10" s="31">
        <f t="shared" si="2"/>
        <v>13530.24</v>
      </c>
      <c r="AF10"/>
    </row>
    <row r="11" spans="1:32" ht="24.95" customHeight="1">
      <c r="A11" s="19">
        <v>8</v>
      </c>
      <c r="B11" s="21" t="s">
        <v>68</v>
      </c>
      <c r="C11" s="21" t="s">
        <v>382</v>
      </c>
      <c r="D11" s="21" t="s">
        <v>70</v>
      </c>
      <c r="E11" s="21" t="s">
        <v>122</v>
      </c>
      <c r="F11" s="21" t="s">
        <v>170</v>
      </c>
      <c r="G11" s="21">
        <v>60</v>
      </c>
      <c r="H11" s="20">
        <v>2</v>
      </c>
      <c r="I11" s="22">
        <v>1</v>
      </c>
      <c r="J11" s="27">
        <v>2</v>
      </c>
      <c r="K11" s="23"/>
      <c r="L11" s="28"/>
      <c r="M11" s="28"/>
      <c r="N11" s="29" t="s">
        <v>149</v>
      </c>
      <c r="O11" s="29">
        <v>800</v>
      </c>
      <c r="P11" s="29"/>
      <c r="Q11" s="28"/>
      <c r="R11" s="30"/>
      <c r="S11" s="24"/>
      <c r="T11" s="40"/>
      <c r="U11" s="40"/>
      <c r="V11" s="25">
        <f t="shared" si="0"/>
        <v>0</v>
      </c>
      <c r="W11" s="25">
        <f t="shared" si="1"/>
        <v>0</v>
      </c>
      <c r="X11" s="26"/>
      <c r="Y11" s="27">
        <v>9</v>
      </c>
      <c r="Z11" s="27">
        <v>24</v>
      </c>
      <c r="AA11" s="27">
        <v>12</v>
      </c>
      <c r="AB11" s="26"/>
      <c r="AC11" s="31">
        <f t="shared" si="3"/>
        <v>9020.16</v>
      </c>
      <c r="AD11" s="31">
        <f t="shared" si="4"/>
        <v>0</v>
      </c>
      <c r="AE11" s="31">
        <f t="shared" si="2"/>
        <v>9020.16</v>
      </c>
      <c r="AF11"/>
    </row>
    <row r="12" spans="1:32" ht="24.95" customHeight="1">
      <c r="A12" s="19">
        <v>9</v>
      </c>
      <c r="B12" s="21" t="s">
        <v>68</v>
      </c>
      <c r="C12" s="21" t="s">
        <v>109</v>
      </c>
      <c r="D12" s="21" t="s">
        <v>70</v>
      </c>
      <c r="E12" s="21" t="s">
        <v>124</v>
      </c>
      <c r="F12" s="21" t="s">
        <v>125</v>
      </c>
      <c r="G12" s="21">
        <v>26</v>
      </c>
      <c r="H12" s="20">
        <v>1</v>
      </c>
      <c r="I12" s="22">
        <v>1</v>
      </c>
      <c r="J12" s="27">
        <v>1</v>
      </c>
      <c r="K12" s="23"/>
      <c r="L12" s="28"/>
      <c r="M12" s="28"/>
      <c r="N12" s="29" t="s">
        <v>148</v>
      </c>
      <c r="O12" s="29">
        <v>1000</v>
      </c>
      <c r="P12" s="29"/>
      <c r="Q12" s="28"/>
      <c r="R12" s="30"/>
      <c r="S12" s="24"/>
      <c r="T12" s="40"/>
      <c r="U12" s="40"/>
      <c r="V12" s="25">
        <f t="shared" si="0"/>
        <v>0</v>
      </c>
      <c r="W12" s="25">
        <f t="shared" si="1"/>
        <v>0</v>
      </c>
      <c r="X12" s="26"/>
      <c r="Y12" s="27">
        <v>9</v>
      </c>
      <c r="Z12" s="27">
        <v>24</v>
      </c>
      <c r="AA12" s="27">
        <v>12</v>
      </c>
      <c r="AB12" s="26"/>
      <c r="AC12" s="31">
        <f t="shared" si="3"/>
        <v>1954.3679999999999</v>
      </c>
      <c r="AD12" s="31">
        <f t="shared" si="4"/>
        <v>0</v>
      </c>
      <c r="AE12" s="31">
        <f t="shared" si="2"/>
        <v>1954.3679999999999</v>
      </c>
      <c r="AF12"/>
    </row>
    <row r="13" spans="1:32" ht="24.95" customHeight="1">
      <c r="A13" s="19">
        <v>10</v>
      </c>
      <c r="B13" s="21" t="s">
        <v>68</v>
      </c>
      <c r="C13" s="21" t="s">
        <v>383</v>
      </c>
      <c r="D13" s="21" t="s">
        <v>70</v>
      </c>
      <c r="E13" s="21" t="s">
        <v>130</v>
      </c>
      <c r="F13" s="21" t="s">
        <v>131</v>
      </c>
      <c r="G13" s="21">
        <v>0</v>
      </c>
      <c r="H13" s="20">
        <v>1</v>
      </c>
      <c r="I13" s="22">
        <v>1</v>
      </c>
      <c r="J13" s="27">
        <v>1</v>
      </c>
      <c r="K13" s="23"/>
      <c r="L13" s="28"/>
      <c r="M13" s="28"/>
      <c r="N13" s="29" t="s">
        <v>150</v>
      </c>
      <c r="O13" s="29">
        <v>3300</v>
      </c>
      <c r="P13" s="29"/>
      <c r="Q13" s="28"/>
      <c r="R13" s="30"/>
      <c r="S13" s="24"/>
      <c r="T13" s="40"/>
      <c r="U13" s="40"/>
      <c r="V13" s="25">
        <f t="shared" si="0"/>
        <v>0</v>
      </c>
      <c r="W13" s="25">
        <f t="shared" si="1"/>
        <v>0</v>
      </c>
      <c r="X13" s="26"/>
      <c r="Y13" s="27">
        <v>9</v>
      </c>
      <c r="Z13" s="27">
        <v>24</v>
      </c>
      <c r="AA13" s="27">
        <v>12</v>
      </c>
      <c r="AB13" s="26"/>
      <c r="AC13" s="31">
        <f t="shared" si="3"/>
        <v>0</v>
      </c>
      <c r="AD13" s="31">
        <f t="shared" si="4"/>
        <v>0</v>
      </c>
      <c r="AE13" s="31">
        <f t="shared" si="2"/>
        <v>0</v>
      </c>
      <c r="AF13"/>
    </row>
    <row r="14" spans="1:32" ht="24.95" customHeight="1">
      <c r="A14" s="19">
        <v>11</v>
      </c>
      <c r="B14" s="21" t="s">
        <v>68</v>
      </c>
      <c r="C14" s="21" t="s">
        <v>383</v>
      </c>
      <c r="D14" s="21" t="s">
        <v>70</v>
      </c>
      <c r="E14" s="21" t="s">
        <v>124</v>
      </c>
      <c r="F14" s="21" t="s">
        <v>251</v>
      </c>
      <c r="G14" s="21">
        <v>26</v>
      </c>
      <c r="H14" s="20">
        <v>1</v>
      </c>
      <c r="I14" s="22">
        <v>1</v>
      </c>
      <c r="J14" s="27">
        <v>1</v>
      </c>
      <c r="K14" s="23"/>
      <c r="L14" s="28"/>
      <c r="M14" s="28"/>
      <c r="N14" s="29" t="s">
        <v>148</v>
      </c>
      <c r="O14" s="29">
        <v>1000</v>
      </c>
      <c r="P14" s="29"/>
      <c r="Q14" s="28"/>
      <c r="R14" s="30"/>
      <c r="S14" s="24"/>
      <c r="T14" s="40"/>
      <c r="U14" s="40"/>
      <c r="V14" s="25">
        <f t="shared" si="0"/>
        <v>0</v>
      </c>
      <c r="W14" s="25">
        <f t="shared" si="1"/>
        <v>0</v>
      </c>
      <c r="X14" s="26"/>
      <c r="Y14" s="27">
        <v>9</v>
      </c>
      <c r="Z14" s="27">
        <v>24</v>
      </c>
      <c r="AA14" s="27">
        <v>12</v>
      </c>
      <c r="AB14" s="26"/>
      <c r="AC14" s="31">
        <f t="shared" si="3"/>
        <v>1954.3679999999999</v>
      </c>
      <c r="AD14" s="31">
        <f t="shared" si="4"/>
        <v>0</v>
      </c>
      <c r="AE14" s="31">
        <f t="shared" si="2"/>
        <v>1954.3679999999999</v>
      </c>
      <c r="AF14"/>
    </row>
    <row r="15" spans="1:32" ht="24.95" customHeight="1">
      <c r="A15" s="19">
        <v>12</v>
      </c>
      <c r="B15" s="21" t="s">
        <v>68</v>
      </c>
      <c r="C15" s="21" t="s">
        <v>182</v>
      </c>
      <c r="D15" s="21" t="s">
        <v>70</v>
      </c>
      <c r="E15" s="21" t="s">
        <v>122</v>
      </c>
      <c r="F15" s="21" t="s">
        <v>168</v>
      </c>
      <c r="G15" s="21">
        <v>60</v>
      </c>
      <c r="H15" s="20">
        <v>2</v>
      </c>
      <c r="I15" s="22">
        <v>1</v>
      </c>
      <c r="J15" s="27">
        <v>2</v>
      </c>
      <c r="K15" s="23"/>
      <c r="L15" s="28"/>
      <c r="M15" s="28"/>
      <c r="N15" s="29" t="s">
        <v>148</v>
      </c>
      <c r="O15" s="29">
        <v>600</v>
      </c>
      <c r="P15" s="29"/>
      <c r="Q15" s="28"/>
      <c r="R15" s="30"/>
      <c r="S15" s="24"/>
      <c r="T15" s="40"/>
      <c r="U15" s="40"/>
      <c r="V15" s="25">
        <f t="shared" si="0"/>
        <v>0</v>
      </c>
      <c r="W15" s="25">
        <f t="shared" si="1"/>
        <v>0</v>
      </c>
      <c r="X15" s="26"/>
      <c r="Y15" s="27">
        <v>9</v>
      </c>
      <c r="Z15" s="27">
        <v>24</v>
      </c>
      <c r="AA15" s="27">
        <v>12</v>
      </c>
      <c r="AB15" s="26"/>
      <c r="AC15" s="31">
        <f t="shared" si="3"/>
        <v>9020.16</v>
      </c>
      <c r="AD15" s="31">
        <f t="shared" si="4"/>
        <v>0</v>
      </c>
      <c r="AE15" s="31">
        <f t="shared" si="2"/>
        <v>9020.16</v>
      </c>
      <c r="AF15"/>
    </row>
    <row r="16" spans="1:32" ht="24.95" customHeight="1">
      <c r="A16" s="19">
        <v>13</v>
      </c>
      <c r="B16" s="21" t="s">
        <v>89</v>
      </c>
      <c r="C16" s="21" t="s">
        <v>90</v>
      </c>
      <c r="D16" s="21" t="s">
        <v>70</v>
      </c>
      <c r="E16" s="21" t="s">
        <v>124</v>
      </c>
      <c r="F16" s="21" t="s">
        <v>386</v>
      </c>
      <c r="G16" s="21">
        <v>26</v>
      </c>
      <c r="H16" s="20">
        <v>1</v>
      </c>
      <c r="I16" s="22">
        <v>5</v>
      </c>
      <c r="J16" s="27">
        <v>5</v>
      </c>
      <c r="K16" s="23"/>
      <c r="L16" s="28"/>
      <c r="M16" s="28"/>
      <c r="N16" s="29" t="s">
        <v>148</v>
      </c>
      <c r="O16" s="29">
        <v>5000</v>
      </c>
      <c r="P16" s="29"/>
      <c r="Q16" s="28"/>
      <c r="R16" s="30"/>
      <c r="S16" s="24"/>
      <c r="T16" s="40"/>
      <c r="U16" s="40"/>
      <c r="V16" s="25">
        <f t="shared" si="0"/>
        <v>0</v>
      </c>
      <c r="W16" s="25">
        <f t="shared" si="1"/>
        <v>0</v>
      </c>
      <c r="X16" s="26"/>
      <c r="Y16" s="27">
        <v>9</v>
      </c>
      <c r="Z16" s="27">
        <v>24</v>
      </c>
      <c r="AA16" s="27">
        <v>12</v>
      </c>
      <c r="AB16" s="26"/>
      <c r="AC16" s="31">
        <f t="shared" si="3"/>
        <v>9771.84</v>
      </c>
      <c r="AD16" s="31">
        <f t="shared" si="4"/>
        <v>0</v>
      </c>
      <c r="AE16" s="31">
        <f t="shared" si="2"/>
        <v>9771.84</v>
      </c>
      <c r="AF16"/>
    </row>
    <row r="17" spans="1:32" ht="24.95" customHeight="1">
      <c r="A17" s="19">
        <v>14</v>
      </c>
      <c r="B17" s="21" t="s">
        <v>89</v>
      </c>
      <c r="C17" s="21" t="s">
        <v>90</v>
      </c>
      <c r="D17" s="21" t="s">
        <v>70</v>
      </c>
      <c r="E17" s="21" t="s">
        <v>122</v>
      </c>
      <c r="F17" s="21" t="s">
        <v>168</v>
      </c>
      <c r="G17" s="21">
        <v>60</v>
      </c>
      <c r="H17" s="20">
        <v>3</v>
      </c>
      <c r="I17" s="22">
        <v>1</v>
      </c>
      <c r="J17" s="27">
        <v>3</v>
      </c>
      <c r="K17" s="23"/>
      <c r="L17" s="28"/>
      <c r="M17" s="28"/>
      <c r="N17" s="29" t="s">
        <v>149</v>
      </c>
      <c r="O17" s="29">
        <v>800</v>
      </c>
      <c r="P17" s="29"/>
      <c r="Q17" s="28"/>
      <c r="R17" s="30"/>
      <c r="S17" s="24"/>
      <c r="T17" s="40"/>
      <c r="U17" s="40"/>
      <c r="V17" s="25">
        <f t="shared" si="0"/>
        <v>0</v>
      </c>
      <c r="W17" s="25">
        <f t="shared" si="1"/>
        <v>0</v>
      </c>
      <c r="X17" s="26"/>
      <c r="Y17" s="27">
        <v>9</v>
      </c>
      <c r="Z17" s="27">
        <v>24</v>
      </c>
      <c r="AA17" s="27">
        <v>12</v>
      </c>
      <c r="AB17" s="26"/>
      <c r="AC17" s="31">
        <f t="shared" si="3"/>
        <v>13530.24</v>
      </c>
      <c r="AD17" s="31">
        <f t="shared" si="4"/>
        <v>0</v>
      </c>
      <c r="AE17" s="31">
        <f t="shared" si="2"/>
        <v>13530.24</v>
      </c>
      <c r="AF17"/>
    </row>
    <row r="18" spans="1:32" ht="24.95" customHeight="1">
      <c r="A18" s="19">
        <v>15</v>
      </c>
      <c r="B18" s="21" t="s">
        <v>89</v>
      </c>
      <c r="C18" s="21" t="s">
        <v>90</v>
      </c>
      <c r="D18" s="21" t="s">
        <v>70</v>
      </c>
      <c r="E18" s="21" t="s">
        <v>124</v>
      </c>
      <c r="F18" s="21" t="s">
        <v>387</v>
      </c>
      <c r="G18" s="21">
        <v>26</v>
      </c>
      <c r="H18" s="20">
        <v>1</v>
      </c>
      <c r="I18" s="22">
        <v>2</v>
      </c>
      <c r="J18" s="27">
        <v>2</v>
      </c>
      <c r="K18" s="23"/>
      <c r="L18" s="28"/>
      <c r="M18" s="28"/>
      <c r="N18" s="29" t="s">
        <v>148</v>
      </c>
      <c r="O18" s="29">
        <v>2000</v>
      </c>
      <c r="P18" s="29"/>
      <c r="Q18" s="28"/>
      <c r="R18" s="30"/>
      <c r="S18" s="24"/>
      <c r="T18" s="40"/>
      <c r="U18" s="40"/>
      <c r="V18" s="25">
        <f t="shared" si="0"/>
        <v>0</v>
      </c>
      <c r="W18" s="25">
        <f t="shared" si="1"/>
        <v>0</v>
      </c>
      <c r="X18" s="26"/>
      <c r="Y18" s="27">
        <v>9</v>
      </c>
      <c r="Z18" s="27">
        <v>24</v>
      </c>
      <c r="AA18" s="27">
        <v>12</v>
      </c>
      <c r="AB18" s="26"/>
      <c r="AC18" s="31">
        <f t="shared" si="3"/>
        <v>3908.7359999999999</v>
      </c>
      <c r="AD18" s="31">
        <f t="shared" si="4"/>
        <v>0</v>
      </c>
      <c r="AE18" s="31">
        <f t="shared" si="2"/>
        <v>3908.7359999999999</v>
      </c>
      <c r="AF18"/>
    </row>
    <row r="19" spans="1:32" ht="24.95" customHeight="1">
      <c r="A19" s="19">
        <v>16</v>
      </c>
      <c r="B19" s="21" t="s">
        <v>89</v>
      </c>
      <c r="C19" s="21" t="s">
        <v>384</v>
      </c>
      <c r="D19" s="21" t="s">
        <v>70</v>
      </c>
      <c r="E19" s="21" t="s">
        <v>124</v>
      </c>
      <c r="F19" s="21" t="s">
        <v>125</v>
      </c>
      <c r="G19" s="21">
        <v>26</v>
      </c>
      <c r="H19" s="20">
        <v>1</v>
      </c>
      <c r="I19" s="22">
        <v>1</v>
      </c>
      <c r="J19" s="27">
        <v>1</v>
      </c>
      <c r="K19" s="23"/>
      <c r="L19" s="28"/>
      <c r="M19" s="28"/>
      <c r="N19" s="29" t="s">
        <v>148</v>
      </c>
      <c r="O19" s="29">
        <v>1000</v>
      </c>
      <c r="P19" s="29"/>
      <c r="Q19" s="28"/>
      <c r="R19" s="30"/>
      <c r="S19" s="24"/>
      <c r="T19" s="40"/>
      <c r="U19" s="40"/>
      <c r="V19" s="25">
        <f t="shared" si="0"/>
        <v>0</v>
      </c>
      <c r="W19" s="25">
        <f t="shared" si="1"/>
        <v>0</v>
      </c>
      <c r="X19" s="26"/>
      <c r="Y19" s="27">
        <v>9</v>
      </c>
      <c r="Z19" s="27">
        <v>24</v>
      </c>
      <c r="AA19" s="27">
        <v>12</v>
      </c>
      <c r="AB19" s="26"/>
      <c r="AC19" s="31">
        <f t="shared" si="3"/>
        <v>1954.3679999999999</v>
      </c>
      <c r="AD19" s="31">
        <f t="shared" si="4"/>
        <v>0</v>
      </c>
      <c r="AE19" s="31">
        <f t="shared" si="2"/>
        <v>1954.3679999999999</v>
      </c>
      <c r="AF19"/>
    </row>
    <row r="20" spans="1:32" ht="24.95" customHeight="1">
      <c r="A20" s="19">
        <v>17</v>
      </c>
      <c r="B20" s="21" t="s">
        <v>89</v>
      </c>
      <c r="C20" s="21" t="s">
        <v>384</v>
      </c>
      <c r="D20" s="21" t="s">
        <v>70</v>
      </c>
      <c r="E20" s="21" t="s">
        <v>124</v>
      </c>
      <c r="F20" s="21" t="s">
        <v>388</v>
      </c>
      <c r="G20" s="21">
        <v>26</v>
      </c>
      <c r="H20" s="20">
        <v>1</v>
      </c>
      <c r="I20" s="22">
        <v>1</v>
      </c>
      <c r="J20" s="27">
        <v>1</v>
      </c>
      <c r="K20" s="23"/>
      <c r="L20" s="28"/>
      <c r="M20" s="28"/>
      <c r="N20" s="29" t="s">
        <v>148</v>
      </c>
      <c r="O20" s="29">
        <v>1000</v>
      </c>
      <c r="P20" s="29"/>
      <c r="Q20" s="28"/>
      <c r="R20" s="30"/>
      <c r="S20" s="24"/>
      <c r="T20" s="40"/>
      <c r="U20" s="40"/>
      <c r="V20" s="25">
        <f t="shared" si="0"/>
        <v>0</v>
      </c>
      <c r="W20" s="25">
        <f t="shared" si="1"/>
        <v>0</v>
      </c>
      <c r="X20" s="26"/>
      <c r="Y20" s="27">
        <v>9</v>
      </c>
      <c r="Z20" s="27">
        <v>24</v>
      </c>
      <c r="AA20" s="27">
        <v>12</v>
      </c>
      <c r="AB20" s="26"/>
      <c r="AC20" s="31">
        <f t="shared" si="3"/>
        <v>1954.3679999999999</v>
      </c>
      <c r="AD20" s="31">
        <f t="shared" si="4"/>
        <v>0</v>
      </c>
      <c r="AE20" s="31">
        <f t="shared" si="2"/>
        <v>1954.3679999999999</v>
      </c>
      <c r="AF20"/>
    </row>
    <row r="21" spans="1:32" ht="24.95" customHeight="1">
      <c r="A21" s="19">
        <v>18</v>
      </c>
      <c r="B21" s="21" t="s">
        <v>89</v>
      </c>
      <c r="C21" s="21" t="s">
        <v>385</v>
      </c>
      <c r="D21" s="21" t="s">
        <v>70</v>
      </c>
      <c r="E21" s="21" t="s">
        <v>124</v>
      </c>
      <c r="F21" s="21" t="s">
        <v>389</v>
      </c>
      <c r="G21" s="21">
        <v>26</v>
      </c>
      <c r="H21" s="20">
        <v>9</v>
      </c>
      <c r="I21" s="22">
        <v>5</v>
      </c>
      <c r="J21" s="27">
        <v>45</v>
      </c>
      <c r="K21" s="23"/>
      <c r="L21" s="28"/>
      <c r="M21" s="28"/>
      <c r="N21" s="29" t="s">
        <v>148</v>
      </c>
      <c r="O21" s="29">
        <v>5000</v>
      </c>
      <c r="P21" s="29"/>
      <c r="Q21" s="28"/>
      <c r="R21" s="30"/>
      <c r="S21" s="24"/>
      <c r="T21" s="40"/>
      <c r="U21" s="40"/>
      <c r="V21" s="25">
        <f t="shared" si="0"/>
        <v>0</v>
      </c>
      <c r="W21" s="25">
        <f t="shared" si="1"/>
        <v>0</v>
      </c>
      <c r="X21" s="26"/>
      <c r="Y21" s="27">
        <v>9</v>
      </c>
      <c r="Z21" s="27">
        <v>24</v>
      </c>
      <c r="AA21" s="27">
        <v>12</v>
      </c>
      <c r="AB21" s="26"/>
      <c r="AC21" s="31">
        <f t="shared" si="3"/>
        <v>87946.559999999998</v>
      </c>
      <c r="AD21" s="31">
        <f t="shared" si="4"/>
        <v>0</v>
      </c>
      <c r="AE21" s="31">
        <f t="shared" si="2"/>
        <v>87946.559999999998</v>
      </c>
      <c r="AF21"/>
    </row>
    <row r="22" spans="1:32" ht="24.95" customHeight="1">
      <c r="A22" s="19">
        <v>19</v>
      </c>
      <c r="B22" s="21" t="s">
        <v>89</v>
      </c>
      <c r="C22" s="21" t="s">
        <v>385</v>
      </c>
      <c r="D22" s="21" t="s">
        <v>70</v>
      </c>
      <c r="E22" s="21" t="s">
        <v>118</v>
      </c>
      <c r="F22" s="21" t="s">
        <v>147</v>
      </c>
      <c r="G22" s="21">
        <v>42</v>
      </c>
      <c r="H22" s="20">
        <v>4</v>
      </c>
      <c r="I22" s="22">
        <v>1</v>
      </c>
      <c r="J22" s="27">
        <v>4</v>
      </c>
      <c r="K22" s="23"/>
      <c r="L22" s="28"/>
      <c r="M22" s="28"/>
      <c r="N22" s="29" t="s">
        <v>148</v>
      </c>
      <c r="O22" s="29">
        <v>2500</v>
      </c>
      <c r="P22" s="29"/>
      <c r="Q22" s="28"/>
      <c r="R22" s="30"/>
      <c r="S22" s="24"/>
      <c r="T22" s="40"/>
      <c r="U22" s="40"/>
      <c r="V22" s="25">
        <f t="shared" si="0"/>
        <v>0</v>
      </c>
      <c r="W22" s="25">
        <f t="shared" si="1"/>
        <v>0</v>
      </c>
      <c r="X22" s="26"/>
      <c r="Y22" s="27">
        <v>9</v>
      </c>
      <c r="Z22" s="27">
        <v>24</v>
      </c>
      <c r="AA22" s="27">
        <v>12</v>
      </c>
      <c r="AB22" s="26"/>
      <c r="AC22" s="31">
        <f t="shared" si="3"/>
        <v>12628.224</v>
      </c>
      <c r="AD22" s="31">
        <f t="shared" si="4"/>
        <v>0</v>
      </c>
      <c r="AE22" s="31">
        <f t="shared" si="2"/>
        <v>12628.224</v>
      </c>
      <c r="AF22"/>
    </row>
    <row r="23" spans="1:32" ht="24.95" customHeight="1">
      <c r="A23" s="19">
        <v>20</v>
      </c>
      <c r="B23" s="21" t="s">
        <v>89</v>
      </c>
      <c r="C23" s="21" t="s">
        <v>383</v>
      </c>
      <c r="D23" s="21" t="s">
        <v>70</v>
      </c>
      <c r="E23" s="21" t="s">
        <v>380</v>
      </c>
      <c r="F23" s="21" t="s">
        <v>131</v>
      </c>
      <c r="G23" s="21">
        <v>58</v>
      </c>
      <c r="H23" s="20">
        <v>1</v>
      </c>
      <c r="I23" s="22">
        <v>1</v>
      </c>
      <c r="J23" s="27">
        <v>1</v>
      </c>
      <c r="K23" s="23"/>
      <c r="L23" s="28"/>
      <c r="M23" s="28"/>
      <c r="N23" s="29" t="s">
        <v>150</v>
      </c>
      <c r="O23" s="29">
        <v>3400</v>
      </c>
      <c r="P23" s="29"/>
      <c r="Q23" s="28"/>
      <c r="R23" s="30"/>
      <c r="S23" s="24"/>
      <c r="T23" s="40"/>
      <c r="U23" s="40"/>
      <c r="V23" s="25">
        <f t="shared" si="0"/>
        <v>0</v>
      </c>
      <c r="W23" s="25">
        <f t="shared" si="1"/>
        <v>0</v>
      </c>
      <c r="X23" s="26"/>
      <c r="Y23" s="27">
        <v>9</v>
      </c>
      <c r="Z23" s="27">
        <v>24</v>
      </c>
      <c r="AA23" s="27">
        <v>12</v>
      </c>
      <c r="AB23" s="26"/>
      <c r="AC23" s="31">
        <f t="shared" si="3"/>
        <v>4359.7440000000006</v>
      </c>
      <c r="AD23" s="31">
        <f t="shared" si="4"/>
        <v>0</v>
      </c>
      <c r="AE23" s="31">
        <f t="shared" si="2"/>
        <v>4359.7440000000006</v>
      </c>
      <c r="AF23"/>
    </row>
    <row r="24" spans="1:32" ht="24.95" customHeight="1">
      <c r="A24" s="19">
        <v>21</v>
      </c>
      <c r="B24" s="21" t="s">
        <v>89</v>
      </c>
      <c r="C24" s="21" t="s">
        <v>161</v>
      </c>
      <c r="D24" s="21" t="s">
        <v>70</v>
      </c>
      <c r="E24" s="21" t="s">
        <v>124</v>
      </c>
      <c r="F24" s="21" t="s">
        <v>125</v>
      </c>
      <c r="G24" s="21">
        <v>26</v>
      </c>
      <c r="H24" s="20">
        <v>1</v>
      </c>
      <c r="I24" s="22">
        <v>1</v>
      </c>
      <c r="J24" s="27">
        <v>1</v>
      </c>
      <c r="K24" s="23"/>
      <c r="L24" s="28"/>
      <c r="M24" s="28"/>
      <c r="N24" s="29" t="s">
        <v>148</v>
      </c>
      <c r="O24" s="29">
        <v>1000</v>
      </c>
      <c r="P24" s="29"/>
      <c r="Q24" s="28"/>
      <c r="R24" s="30"/>
      <c r="S24" s="24"/>
      <c r="T24" s="40"/>
      <c r="U24" s="40"/>
      <c r="V24" s="25">
        <f t="shared" si="0"/>
        <v>0</v>
      </c>
      <c r="W24" s="25">
        <f t="shared" si="1"/>
        <v>0</v>
      </c>
      <c r="X24" s="26"/>
      <c r="Y24" s="27">
        <v>9</v>
      </c>
      <c r="Z24" s="27">
        <v>24</v>
      </c>
      <c r="AA24" s="27">
        <v>12</v>
      </c>
      <c r="AB24" s="26"/>
      <c r="AC24" s="31">
        <f t="shared" si="3"/>
        <v>1954.3679999999999</v>
      </c>
      <c r="AD24" s="31">
        <f t="shared" si="4"/>
        <v>0</v>
      </c>
      <c r="AE24" s="31">
        <f t="shared" si="2"/>
        <v>1954.3679999999999</v>
      </c>
      <c r="AF24"/>
    </row>
    <row r="25" spans="1:32" ht="24.95" customHeight="1">
      <c r="A25" s="19">
        <v>22</v>
      </c>
      <c r="B25" s="21" t="s">
        <v>89</v>
      </c>
      <c r="C25" s="21" t="s">
        <v>161</v>
      </c>
      <c r="D25" s="21" t="s">
        <v>70</v>
      </c>
      <c r="E25" s="21" t="s">
        <v>124</v>
      </c>
      <c r="F25" s="21" t="s">
        <v>388</v>
      </c>
      <c r="G25" s="21">
        <v>26</v>
      </c>
      <c r="H25" s="20">
        <v>1</v>
      </c>
      <c r="I25" s="22">
        <v>1</v>
      </c>
      <c r="J25" s="27">
        <v>1</v>
      </c>
      <c r="K25" s="23"/>
      <c r="L25" s="28"/>
      <c r="M25" s="28"/>
      <c r="N25" s="29" t="s">
        <v>148</v>
      </c>
      <c r="O25" s="29">
        <v>1000</v>
      </c>
      <c r="P25" s="29"/>
      <c r="Q25" s="28"/>
      <c r="R25" s="30"/>
      <c r="S25" s="24"/>
      <c r="T25" s="40"/>
      <c r="U25" s="40"/>
      <c r="V25" s="25">
        <f t="shared" si="0"/>
        <v>0</v>
      </c>
      <c r="W25" s="25">
        <f t="shared" si="1"/>
        <v>0</v>
      </c>
      <c r="X25" s="26"/>
      <c r="Y25" s="27">
        <v>9</v>
      </c>
      <c r="Z25" s="27">
        <v>24</v>
      </c>
      <c r="AA25" s="27">
        <v>12</v>
      </c>
      <c r="AB25" s="26"/>
      <c r="AC25" s="31">
        <f t="shared" si="3"/>
        <v>1954.3679999999999</v>
      </c>
      <c r="AD25" s="31">
        <f t="shared" si="4"/>
        <v>0</v>
      </c>
      <c r="AE25" s="31">
        <f t="shared" si="2"/>
        <v>1954.3679999999999</v>
      </c>
      <c r="AF25"/>
    </row>
    <row r="26" spans="1:32" ht="24.95" customHeight="1">
      <c r="A26" s="19">
        <v>23</v>
      </c>
      <c r="B26" s="21" t="s">
        <v>89</v>
      </c>
      <c r="C26" s="21" t="s">
        <v>109</v>
      </c>
      <c r="D26" s="21" t="s">
        <v>70</v>
      </c>
      <c r="E26" s="21" t="s">
        <v>124</v>
      </c>
      <c r="F26" s="21" t="s">
        <v>125</v>
      </c>
      <c r="G26" s="21">
        <v>26</v>
      </c>
      <c r="H26" s="20">
        <v>2</v>
      </c>
      <c r="I26" s="22">
        <v>1</v>
      </c>
      <c r="J26" s="27">
        <v>2</v>
      </c>
      <c r="K26" s="23"/>
      <c r="L26" s="28"/>
      <c r="M26" s="28"/>
      <c r="N26" s="29" t="s">
        <v>148</v>
      </c>
      <c r="O26" s="29">
        <v>1000</v>
      </c>
      <c r="P26" s="29"/>
      <c r="Q26" s="28"/>
      <c r="R26" s="30"/>
      <c r="S26" s="24"/>
      <c r="T26" s="40"/>
      <c r="U26" s="40"/>
      <c r="V26" s="25">
        <f t="shared" si="0"/>
        <v>0</v>
      </c>
      <c r="W26" s="25">
        <f t="shared" si="1"/>
        <v>0</v>
      </c>
      <c r="X26" s="26"/>
      <c r="Y26" s="27">
        <v>9</v>
      </c>
      <c r="Z26" s="27">
        <v>24</v>
      </c>
      <c r="AA26" s="27">
        <v>12</v>
      </c>
      <c r="AB26" s="26"/>
      <c r="AC26" s="31">
        <f t="shared" si="3"/>
        <v>3908.7359999999999</v>
      </c>
      <c r="AD26" s="31">
        <f t="shared" si="4"/>
        <v>0</v>
      </c>
      <c r="AE26" s="31">
        <f t="shared" si="2"/>
        <v>3908.7359999999999</v>
      </c>
      <c r="AF26"/>
    </row>
    <row r="27" spans="1:32" ht="36.75" customHeight="1">
      <c r="A27" s="2"/>
      <c r="B27" s="88"/>
      <c r="C27" s="88"/>
      <c r="D27" s="88"/>
      <c r="E27" s="88"/>
      <c r="L27" s="41"/>
      <c r="S27" s="32"/>
      <c r="T27" s="32"/>
      <c r="U27" s="32"/>
      <c r="V27" s="35"/>
      <c r="W27" s="35"/>
      <c r="X27" s="26"/>
      <c r="AB27" s="26"/>
      <c r="AC27" s="33">
        <f>SUM(AC4:AC26)</f>
        <v>254218.17599999995</v>
      </c>
      <c r="AD27" s="33">
        <f>SUM(AD4:AD26)</f>
        <v>0</v>
      </c>
      <c r="AE27" s="33">
        <f>SUM(AE4:AE26)</f>
        <v>254218.17599999995</v>
      </c>
      <c r="AF27"/>
    </row>
    <row r="29" spans="1:32">
      <c r="U29" s="118" t="s">
        <v>20</v>
      </c>
      <c r="V29" s="119"/>
      <c r="W29" s="120"/>
      <c r="X29" s="37">
        <f>SUM(V4:V26)</f>
        <v>0</v>
      </c>
    </row>
    <row r="30" spans="1:32">
      <c r="U30" s="118" t="s">
        <v>21</v>
      </c>
      <c r="V30" s="119"/>
      <c r="W30" s="120"/>
      <c r="X30" s="37">
        <f>SUM(W4:W26)</f>
        <v>0</v>
      </c>
    </row>
    <row r="31" spans="1:32">
      <c r="U31" s="118" t="s">
        <v>30</v>
      </c>
      <c r="V31" s="119"/>
      <c r="W31" s="120"/>
      <c r="X31" s="38"/>
    </row>
    <row r="32" spans="1:32">
      <c r="U32" s="118" t="s">
        <v>31</v>
      </c>
      <c r="V32" s="119"/>
      <c r="W32" s="120"/>
      <c r="X32" s="38"/>
    </row>
    <row r="33" spans="21:24">
      <c r="U33" s="118" t="s">
        <v>22</v>
      </c>
      <c r="V33" s="119"/>
      <c r="W33" s="120"/>
      <c r="X33" s="38"/>
    </row>
    <row r="34" spans="21:24">
      <c r="U34" s="118" t="s">
        <v>23</v>
      </c>
      <c r="V34" s="119"/>
      <c r="W34" s="120"/>
      <c r="X34" s="38"/>
    </row>
    <row r="35" spans="21:24">
      <c r="U35" s="118" t="s">
        <v>24</v>
      </c>
      <c r="V35" s="119"/>
      <c r="W35" s="120"/>
      <c r="X35" s="37">
        <f>SUM(X29:X34)</f>
        <v>0</v>
      </c>
    </row>
    <row r="36" spans="21:24">
      <c r="U36" s="118" t="s">
        <v>25</v>
      </c>
      <c r="V36" s="119"/>
      <c r="W36" s="120"/>
      <c r="X36" s="37">
        <f>X35*1.1</f>
        <v>0</v>
      </c>
    </row>
  </sheetData>
  <autoFilter ref="A3:AF26" xr:uid="{B905A635-33F3-4213-AA99-0A6EF886BEFD}"/>
  <mergeCells count="13">
    <mergeCell ref="U29:W29"/>
    <mergeCell ref="U36:W36"/>
    <mergeCell ref="U30:W30"/>
    <mergeCell ref="U31:W31"/>
    <mergeCell ref="U32:W32"/>
    <mergeCell ref="U33:W33"/>
    <mergeCell ref="U34:W34"/>
    <mergeCell ref="U35:W35"/>
    <mergeCell ref="E2:J2"/>
    <mergeCell ref="L2:R2"/>
    <mergeCell ref="Y2:AA2"/>
    <mergeCell ref="AC2:AD2"/>
    <mergeCell ref="AE2:AE3"/>
  </mergeCells>
  <phoneticPr fontId="4"/>
  <conditionalFormatting sqref="B4:J26 L4:R26">
    <cfRule type="containsBlanks" dxfId="1" priority="3">
      <formula>LEN(TRIM(B4))=0</formula>
    </cfRule>
  </conditionalFormatting>
  <conditionalFormatting sqref="Y4:AA26">
    <cfRule type="containsBlanks" dxfId="0" priority="1">
      <formula>LEN(TRIM(Y4))=0</formula>
    </cfRule>
  </conditionalFormatting>
  <dataValidations count="1">
    <dataValidation type="list" allowBlank="1" showInputMessage="1" showErrorMessage="1" sqref="L4:L26" xr:uid="{59F265B6-F64F-4B68-9395-853AA3C684C5}">
      <formula1>"器具交換,ランプ交換"</formula1>
    </dataValidation>
  </dataValidations>
  <pageMargins left="0.70866141732283472" right="0.70866141732283472" top="0.74803149606299213" bottom="0.74803149606299213" header="0.31496062992125984" footer="0.31496062992125984"/>
  <pageSetup paperSize="8" scale="53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913F1-B1AD-4DE5-855B-FF899218FA0A}">
  <dimension ref="A1:L22"/>
  <sheetViews>
    <sheetView view="pageBreakPreview" zoomScale="85" zoomScaleNormal="100" zoomScaleSheetLayoutView="85" workbookViewId="0">
      <selection activeCell="A21" sqref="A21:E21"/>
    </sheetView>
  </sheetViews>
  <sheetFormatPr defaultRowHeight="18.75"/>
  <cols>
    <col min="3" max="3" width="28" bestFit="1" customWidth="1"/>
    <col min="6" max="6" width="16.5" customWidth="1"/>
    <col min="7" max="12" width="13.75" customWidth="1"/>
  </cols>
  <sheetData>
    <row r="1" spans="1:12">
      <c r="A1" s="113" t="s">
        <v>42</v>
      </c>
      <c r="B1" s="113"/>
      <c r="C1" s="113"/>
      <c r="D1" s="59"/>
      <c r="E1" s="60"/>
      <c r="F1" s="60"/>
    </row>
    <row r="2" spans="1:12" ht="22.5">
      <c r="A2" s="61"/>
      <c r="B2" s="61"/>
      <c r="C2" s="61"/>
      <c r="D2" s="61"/>
      <c r="E2" s="61"/>
      <c r="F2" s="61"/>
    </row>
    <row r="3" spans="1:12" ht="22.5">
      <c r="A3" s="114" t="s">
        <v>43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1:12">
      <c r="A4" s="62"/>
      <c r="B4" s="62"/>
      <c r="C4" s="62"/>
      <c r="D4" s="62"/>
      <c r="E4" s="62"/>
      <c r="F4" s="62"/>
    </row>
    <row r="5" spans="1:12">
      <c r="A5" s="63" t="s">
        <v>421</v>
      </c>
      <c r="B5" s="62"/>
      <c r="C5" s="62"/>
      <c r="D5" s="62"/>
      <c r="E5" s="62"/>
      <c r="F5" s="62"/>
    </row>
    <row r="6" spans="1:12">
      <c r="A6" s="62"/>
      <c r="B6" s="62"/>
      <c r="C6" s="62"/>
      <c r="D6" s="62"/>
      <c r="E6" s="62"/>
      <c r="F6" s="62"/>
    </row>
    <row r="7" spans="1:12" ht="19.5" thickBot="1">
      <c r="A7" s="113"/>
      <c r="B7" s="113"/>
      <c r="C7" s="113"/>
      <c r="D7" s="59"/>
      <c r="E7" s="60"/>
      <c r="F7" s="64" t="s">
        <v>44</v>
      </c>
      <c r="G7" s="115" t="s">
        <v>45</v>
      </c>
      <c r="H7" s="115"/>
      <c r="I7" s="115"/>
      <c r="J7" s="115"/>
      <c r="K7" s="115"/>
      <c r="L7" s="115"/>
    </row>
    <row r="8" spans="1:12" ht="19.5" thickBot="1">
      <c r="A8" s="65" t="s">
        <v>46</v>
      </c>
      <c r="B8" s="66" t="s">
        <v>47</v>
      </c>
      <c r="C8" s="66" t="s">
        <v>48</v>
      </c>
      <c r="D8" s="67" t="s">
        <v>49</v>
      </c>
      <c r="E8" s="67" t="s">
        <v>50</v>
      </c>
      <c r="F8" s="68" t="s">
        <v>51</v>
      </c>
      <c r="G8" s="69" t="s">
        <v>52</v>
      </c>
      <c r="H8" s="70" t="s">
        <v>53</v>
      </c>
      <c r="I8" s="70" t="s">
        <v>30</v>
      </c>
      <c r="J8" s="70" t="s">
        <v>31</v>
      </c>
      <c r="K8" s="70" t="s">
        <v>22</v>
      </c>
      <c r="L8" s="70" t="s">
        <v>54</v>
      </c>
    </row>
    <row r="9" spans="1:12" ht="19.5" thickTop="1">
      <c r="A9" s="71">
        <v>1</v>
      </c>
      <c r="B9" s="72" t="s">
        <v>414</v>
      </c>
      <c r="C9" s="73" t="s">
        <v>57</v>
      </c>
      <c r="D9" s="74">
        <v>1</v>
      </c>
      <c r="E9" s="74" t="s">
        <v>55</v>
      </c>
      <c r="F9" s="75">
        <f>SUM(G9:L9)</f>
        <v>0</v>
      </c>
      <c r="G9" s="76">
        <f>'【様式4-6】旧生田小学校'!X95</f>
        <v>0</v>
      </c>
      <c r="H9" s="77">
        <f>'【様式4-6】旧生田小学校'!X96</f>
        <v>0</v>
      </c>
      <c r="I9" s="77">
        <f>'【様式4-6】旧生田小学校'!X97</f>
        <v>0</v>
      </c>
      <c r="J9" s="77">
        <f>'【様式4-6】旧生田小学校'!X98</f>
        <v>0</v>
      </c>
      <c r="K9" s="77">
        <f>'【様式4-6】旧生田小学校'!X99</f>
        <v>0</v>
      </c>
      <c r="L9" s="77">
        <f>'【様式4-6】旧生田小学校'!X100</f>
        <v>0</v>
      </c>
    </row>
    <row r="10" spans="1:12">
      <c r="A10" s="71">
        <v>2</v>
      </c>
      <c r="B10" s="78" t="s">
        <v>415</v>
      </c>
      <c r="C10" s="79" t="s">
        <v>58</v>
      </c>
      <c r="D10" s="80">
        <v>1</v>
      </c>
      <c r="E10" s="80" t="s">
        <v>55</v>
      </c>
      <c r="F10" s="81">
        <f t="shared" ref="F10:F20" si="0">SUM(G10:L10)</f>
        <v>0</v>
      </c>
      <c r="G10" s="82">
        <f>'【様式4-6】富島分団消防器具庫'!X23</f>
        <v>0</v>
      </c>
      <c r="H10" s="82">
        <f>'【様式4-6】富島分団消防器具庫'!X24</f>
        <v>0</v>
      </c>
      <c r="I10" s="82">
        <f>'【様式4-6】富島分団消防器具庫'!X25</f>
        <v>0</v>
      </c>
      <c r="J10" s="82">
        <f>'【様式4-6】富島分団消防器具庫'!X26</f>
        <v>0</v>
      </c>
      <c r="K10" s="82">
        <f>'【様式4-6】富島分団消防器具庫'!X27</f>
        <v>0</v>
      </c>
      <c r="L10" s="82">
        <f>'【様式4-6】富島分団消防器具庫'!X28</f>
        <v>0</v>
      </c>
    </row>
    <row r="11" spans="1:12">
      <c r="A11" s="71">
        <v>3</v>
      </c>
      <c r="B11" s="78" t="s">
        <v>416</v>
      </c>
      <c r="C11" s="79" t="s">
        <v>59</v>
      </c>
      <c r="D11" s="80">
        <v>1</v>
      </c>
      <c r="E11" s="80" t="s">
        <v>55</v>
      </c>
      <c r="F11" s="81">
        <f t="shared" si="0"/>
        <v>0</v>
      </c>
      <c r="G11" s="82">
        <f>'【様式4-6】歴史民俗資料館'!X57</f>
        <v>0</v>
      </c>
      <c r="H11" s="82">
        <f>'【様式4-6】歴史民俗資料館'!X58</f>
        <v>0</v>
      </c>
      <c r="I11" s="82">
        <f>'【様式4-6】歴史民俗資料館'!X59</f>
        <v>0</v>
      </c>
      <c r="J11" s="82">
        <f>'【様式4-6】歴史民俗資料館'!X60</f>
        <v>0</v>
      </c>
      <c r="K11" s="82">
        <f>'【様式4-6】歴史民俗資料館'!X61</f>
        <v>0</v>
      </c>
      <c r="L11" s="82">
        <f>'【様式4-6】歴史民俗資料館'!X62</f>
        <v>0</v>
      </c>
    </row>
    <row r="12" spans="1:12">
      <c r="A12" s="71">
        <v>4</v>
      </c>
      <c r="B12" s="78" t="s">
        <v>417</v>
      </c>
      <c r="C12" s="79" t="s">
        <v>60</v>
      </c>
      <c r="D12" s="80">
        <v>1</v>
      </c>
      <c r="E12" s="80" t="s">
        <v>55</v>
      </c>
      <c r="F12" s="81">
        <f>SUM(G12:L12)</f>
        <v>0</v>
      </c>
      <c r="G12" s="82">
        <f>'【様式4-6】育波公民館'!X18</f>
        <v>0</v>
      </c>
      <c r="H12" s="82">
        <f>'【様式4-6】育波公民館'!X19</f>
        <v>0</v>
      </c>
      <c r="I12" s="82">
        <f>'【様式4-6】育波公民館'!X20</f>
        <v>0</v>
      </c>
      <c r="J12" s="82">
        <f>'【様式4-6】育波公民館'!X21</f>
        <v>0</v>
      </c>
      <c r="K12" s="82">
        <f>'【様式4-6】育波公民館'!X22</f>
        <v>0</v>
      </c>
      <c r="L12" s="82">
        <f>'【様式4-6】育波公民館'!X23</f>
        <v>0</v>
      </c>
    </row>
    <row r="13" spans="1:12">
      <c r="A13" s="71">
        <v>5</v>
      </c>
      <c r="B13" s="78" t="s">
        <v>417</v>
      </c>
      <c r="C13" s="79" t="s">
        <v>61</v>
      </c>
      <c r="D13" s="80">
        <v>1</v>
      </c>
      <c r="E13" s="80" t="s">
        <v>55</v>
      </c>
      <c r="F13" s="81">
        <f t="shared" si="0"/>
        <v>0</v>
      </c>
      <c r="G13" s="82">
        <f>'【様式4-6】仁井公民館'!X38</f>
        <v>0</v>
      </c>
      <c r="H13" s="82">
        <f>'【様式4-6】仁井公民館'!X39</f>
        <v>0</v>
      </c>
      <c r="I13" s="82">
        <f>'【様式4-6】仁井公民館'!X40</f>
        <v>0</v>
      </c>
      <c r="J13" s="82">
        <f>'【様式4-6】仁井公民館'!X41</f>
        <v>0</v>
      </c>
      <c r="K13" s="82">
        <f>'【様式4-6】仁井公民館'!X42</f>
        <v>0</v>
      </c>
      <c r="L13" s="82">
        <f>'【様式4-6】仁井公民館'!X43</f>
        <v>0</v>
      </c>
    </row>
    <row r="14" spans="1:12">
      <c r="A14" s="71">
        <v>6</v>
      </c>
      <c r="B14" s="78" t="s">
        <v>418</v>
      </c>
      <c r="C14" s="79" t="s">
        <v>62</v>
      </c>
      <c r="D14" s="80">
        <v>1</v>
      </c>
      <c r="E14" s="80" t="s">
        <v>55</v>
      </c>
      <c r="F14" s="81">
        <f t="shared" si="0"/>
        <v>0</v>
      </c>
      <c r="G14" s="82">
        <f>'【様式4-6】室津ふれあいセンター'!X36</f>
        <v>0</v>
      </c>
      <c r="H14" s="82">
        <f>'【様式4-6】室津ふれあいセンター'!X37</f>
        <v>0</v>
      </c>
      <c r="I14" s="82">
        <f>'【様式4-6】室津ふれあいセンター'!X38</f>
        <v>0</v>
      </c>
      <c r="J14" s="82">
        <f>'【様式4-6】室津ふれあいセンター'!X39</f>
        <v>0</v>
      </c>
      <c r="K14" s="82">
        <f>'【様式4-6】室津ふれあいセンター'!X40</f>
        <v>0</v>
      </c>
      <c r="L14" s="82">
        <f>'【様式4-6】室津ふれあいセンター'!X41</f>
        <v>0</v>
      </c>
    </row>
    <row r="15" spans="1:12">
      <c r="A15" s="71">
        <v>7</v>
      </c>
      <c r="B15" s="78" t="s">
        <v>426</v>
      </c>
      <c r="C15" s="79" t="s">
        <v>63</v>
      </c>
      <c r="D15" s="80">
        <v>1</v>
      </c>
      <c r="E15" s="80" t="s">
        <v>55</v>
      </c>
      <c r="F15" s="81">
        <f t="shared" si="0"/>
        <v>0</v>
      </c>
      <c r="G15" s="82">
        <f>'【様式4-6】北淡震災記念公園（セミナー）'!X35</f>
        <v>0</v>
      </c>
      <c r="H15" s="82">
        <f>'【様式4-6】北淡震災記念公園（セミナー）'!X36</f>
        <v>0</v>
      </c>
      <c r="I15" s="82">
        <f>'【様式4-6】北淡震災記念公園（セミナー）'!X37</f>
        <v>0</v>
      </c>
      <c r="J15" s="82">
        <f>'【様式4-6】北淡震災記念公園（セミナー）'!X38</f>
        <v>0</v>
      </c>
      <c r="K15" s="82">
        <f>'【様式4-6】北淡震災記念公園（セミナー）'!X39</f>
        <v>0</v>
      </c>
      <c r="L15" s="82">
        <f>'【様式4-6】北淡震災記念公園（セミナー）'!X40</f>
        <v>0</v>
      </c>
    </row>
    <row r="16" spans="1:12">
      <c r="A16" s="71">
        <v>8</v>
      </c>
      <c r="B16" s="78" t="s">
        <v>419</v>
      </c>
      <c r="C16" s="101" t="s">
        <v>425</v>
      </c>
      <c r="D16" s="80">
        <v>1</v>
      </c>
      <c r="E16" s="80" t="s">
        <v>55</v>
      </c>
      <c r="F16" s="81">
        <f t="shared" si="0"/>
        <v>0</v>
      </c>
      <c r="G16" s="82">
        <f>'【様式4-6】北淡室津サンビーチ'!X19</f>
        <v>0</v>
      </c>
      <c r="H16" s="82">
        <f>'【様式4-6】北淡室津サンビーチ'!X20</f>
        <v>0</v>
      </c>
      <c r="I16" s="82">
        <f>'【様式4-6】北淡室津サンビーチ'!X21</f>
        <v>0</v>
      </c>
      <c r="J16" s="82">
        <f>'【様式4-6】北淡室津サンビーチ'!X22</f>
        <v>0</v>
      </c>
      <c r="K16" s="82">
        <f>'【様式4-6】北淡室津サンビーチ'!X23</f>
        <v>0</v>
      </c>
      <c r="L16" s="82">
        <f>'【様式4-6】北淡室津サンビーチ'!X24</f>
        <v>0</v>
      </c>
    </row>
    <row r="17" spans="1:12">
      <c r="A17" s="71">
        <v>9</v>
      </c>
      <c r="B17" s="78" t="s">
        <v>419</v>
      </c>
      <c r="C17" s="79" t="s">
        <v>64</v>
      </c>
      <c r="D17" s="80">
        <v>1</v>
      </c>
      <c r="E17" s="80" t="s">
        <v>55</v>
      </c>
      <c r="F17" s="81">
        <f t="shared" si="0"/>
        <v>0</v>
      </c>
      <c r="G17" s="82">
        <f>'【様式4-6】北淡県民サンビーチ'!X12</f>
        <v>0</v>
      </c>
      <c r="H17" s="82">
        <f>'【様式4-6】北淡県民サンビーチ'!X13</f>
        <v>0</v>
      </c>
      <c r="I17" s="82">
        <f>'【様式4-6】北淡県民サンビーチ'!X14</f>
        <v>0</v>
      </c>
      <c r="J17" s="82">
        <f>'【様式4-6】北淡県民サンビーチ'!X15</f>
        <v>0</v>
      </c>
      <c r="K17" s="82">
        <f>'【様式4-6】北淡県民サンビーチ'!X16</f>
        <v>0</v>
      </c>
      <c r="L17" s="82">
        <f>'【様式4-6】北淡県民サンビーチ'!X17</f>
        <v>0</v>
      </c>
    </row>
    <row r="18" spans="1:12">
      <c r="A18" s="71">
        <v>10</v>
      </c>
      <c r="B18" s="78" t="s">
        <v>419</v>
      </c>
      <c r="C18" s="79" t="s">
        <v>65</v>
      </c>
      <c r="D18" s="80">
        <v>1</v>
      </c>
      <c r="E18" s="80" t="s">
        <v>55</v>
      </c>
      <c r="F18" s="81">
        <f t="shared" si="0"/>
        <v>0</v>
      </c>
      <c r="G18" s="82">
        <f>'【様式4-6】美湯　松帆の郷'!X58</f>
        <v>0</v>
      </c>
      <c r="H18" s="82">
        <f>'【様式4-6】美湯　松帆の郷'!X59</f>
        <v>0</v>
      </c>
      <c r="I18" s="82">
        <f>'【様式4-6】美湯　松帆の郷'!X60</f>
        <v>0</v>
      </c>
      <c r="J18" s="82">
        <f>'【様式4-6】美湯　松帆の郷'!X61</f>
        <v>0</v>
      </c>
      <c r="K18" s="82">
        <f>'【様式4-6】美湯　松帆の郷'!X62</f>
        <v>0</v>
      </c>
      <c r="L18" s="82">
        <f>'【様式4-6】美湯　松帆の郷'!X63</f>
        <v>0</v>
      </c>
    </row>
    <row r="19" spans="1:12">
      <c r="A19" s="71">
        <v>11</v>
      </c>
      <c r="B19" s="78" t="s">
        <v>416</v>
      </c>
      <c r="C19" s="79" t="s">
        <v>66</v>
      </c>
      <c r="D19" s="80">
        <v>1</v>
      </c>
      <c r="E19" s="80" t="s">
        <v>55</v>
      </c>
      <c r="F19" s="81">
        <f t="shared" si="0"/>
        <v>0</v>
      </c>
      <c r="G19" s="82">
        <f>'【様式4-6】北淡震災記念公園'!X68</f>
        <v>0</v>
      </c>
      <c r="H19" s="82">
        <f>'【様式4-6】北淡震災記念公園'!X69</f>
        <v>0</v>
      </c>
      <c r="I19" s="82">
        <f>'【様式4-6】北淡震災記念公園'!X70</f>
        <v>0</v>
      </c>
      <c r="J19" s="82">
        <f>'【様式4-6】北淡震災記念公園'!X71</f>
        <v>0</v>
      </c>
      <c r="K19" s="82">
        <f>'【様式4-6】北淡震災記念公園'!X72</f>
        <v>0</v>
      </c>
      <c r="L19" s="82">
        <f>'【様式4-6】北淡震災記念公園'!X73</f>
        <v>0</v>
      </c>
    </row>
    <row r="20" spans="1:12" ht="19.5" thickBot="1">
      <c r="A20" s="94">
        <v>12</v>
      </c>
      <c r="B20" s="95" t="s">
        <v>420</v>
      </c>
      <c r="C20" s="96" t="s">
        <v>67</v>
      </c>
      <c r="D20" s="97">
        <v>1</v>
      </c>
      <c r="E20" s="97" t="s">
        <v>55</v>
      </c>
      <c r="F20" s="83">
        <f t="shared" si="0"/>
        <v>0</v>
      </c>
      <c r="G20" s="84">
        <f>'【様式4-6】生田集会所'!X29</f>
        <v>0</v>
      </c>
      <c r="H20" s="84">
        <f>'【様式4-6】生田集会所'!X30</f>
        <v>0</v>
      </c>
      <c r="I20" s="84">
        <f>'【様式4-6】生田集会所'!X31</f>
        <v>0</v>
      </c>
      <c r="J20" s="84">
        <f>'【様式4-6】生田集会所'!X32</f>
        <v>0</v>
      </c>
      <c r="K20" s="84">
        <f>'【様式4-6】生田集会所'!X33</f>
        <v>0</v>
      </c>
      <c r="L20" s="84">
        <f>'【様式4-6】生田集会所'!X34</f>
        <v>0</v>
      </c>
    </row>
    <row r="21" spans="1:12" ht="20.25" thickTop="1" thickBot="1">
      <c r="A21" s="116" t="s">
        <v>56</v>
      </c>
      <c r="B21" s="117"/>
      <c r="C21" s="117"/>
      <c r="D21" s="117"/>
      <c r="E21" s="117"/>
      <c r="F21" s="85">
        <f t="shared" ref="F21:L21" si="1">SUM(F9:F20)</f>
        <v>0</v>
      </c>
      <c r="G21" s="86">
        <f t="shared" si="1"/>
        <v>0</v>
      </c>
      <c r="H21" s="87">
        <f t="shared" si="1"/>
        <v>0</v>
      </c>
      <c r="I21" s="87">
        <f t="shared" si="1"/>
        <v>0</v>
      </c>
      <c r="J21" s="87">
        <f t="shared" si="1"/>
        <v>0</v>
      </c>
      <c r="K21" s="87">
        <f t="shared" si="1"/>
        <v>0</v>
      </c>
      <c r="L21" s="87">
        <f t="shared" si="1"/>
        <v>0</v>
      </c>
    </row>
    <row r="22" spans="1:12" ht="54" customHeight="1">
      <c r="A22" s="112" t="s">
        <v>422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</row>
  </sheetData>
  <mergeCells count="6">
    <mergeCell ref="A22:L22"/>
    <mergeCell ref="A1:C1"/>
    <mergeCell ref="A3:L3"/>
    <mergeCell ref="A7:C7"/>
    <mergeCell ref="G7:L7"/>
    <mergeCell ref="A21:E21"/>
  </mergeCells>
  <phoneticPr fontId="4"/>
  <pageMargins left="0.7" right="0.7" top="0.75" bottom="0.75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E50D2-ADC3-43AB-BFC6-63ED9D42E6A0}">
  <sheetPr>
    <tabColor rgb="FFFFFF00"/>
  </sheetPr>
  <dimension ref="A1:AF102"/>
  <sheetViews>
    <sheetView showGridLines="0" view="pageBreakPreview" zoomScale="62" zoomScaleNormal="100" zoomScaleSheetLayoutView="70" workbookViewId="0">
      <pane xSplit="3" ySplit="3" topLeftCell="D4" activePane="bottomRight" state="frozen"/>
      <selection activeCell="F16" sqref="F16"/>
      <selection pane="topRight" activeCell="F16" sqref="F16"/>
      <selection pane="bottomLeft" activeCell="F16" sqref="F16"/>
      <selection pane="bottomRight" activeCell="A2" sqref="A2"/>
    </sheetView>
  </sheetViews>
  <sheetFormatPr defaultRowHeight="18.75"/>
  <cols>
    <col min="1" max="1" width="4" style="3" customWidth="1"/>
    <col min="2" max="2" width="16.25" style="3" bestFit="1" customWidth="1"/>
    <col min="3" max="4" width="15.125" style="3" customWidth="1"/>
    <col min="5" max="5" width="13.75" style="3" customWidth="1"/>
    <col min="6" max="6" width="34.5" style="3" customWidth="1"/>
    <col min="7" max="7" width="8.125" style="3" customWidth="1"/>
    <col min="8" max="8" width="6.25" style="3" customWidth="1"/>
    <col min="9" max="9" width="13.5" style="3" customWidth="1"/>
    <col min="10" max="10" width="7" style="3" customWidth="1"/>
    <col min="11" max="11" width="3" customWidth="1"/>
    <col min="12" max="12" width="15.375" customWidth="1"/>
    <col min="13" max="13" width="31" style="4" customWidth="1"/>
    <col min="14" max="15" width="13.125" style="4" customWidth="1"/>
    <col min="16" max="16" width="14.5" style="4" customWidth="1"/>
    <col min="17" max="17" width="40.125" style="4" customWidth="1"/>
    <col min="18" max="18" width="25.875" style="5" bestFit="1" customWidth="1"/>
    <col min="19" max="19" width="5" style="5" customWidth="1"/>
    <col min="20" max="23" width="11.125" style="34" customWidth="1"/>
    <col min="24" max="24" width="11.25" style="34" bestFit="1" customWidth="1"/>
    <col min="25" max="25" width="7.875" customWidth="1"/>
    <col min="26" max="28" width="7.125" style="3" customWidth="1"/>
    <col min="29" max="29" width="14.375" bestFit="1" customWidth="1"/>
    <col min="30" max="30" width="13.375" style="9" bestFit="1" customWidth="1"/>
    <col min="31" max="31" width="20.125" bestFit="1" customWidth="1"/>
    <col min="32" max="32" width="24.125" style="9" customWidth="1"/>
    <col min="34" max="44" width="15.875" customWidth="1"/>
    <col min="45" max="45" width="12.625" bestFit="1" customWidth="1"/>
  </cols>
  <sheetData>
    <row r="1" spans="1:32" ht="24.95" customHeight="1">
      <c r="A1" s="1" t="s">
        <v>402</v>
      </c>
      <c r="B1" s="2"/>
      <c r="C1" s="2"/>
      <c r="D1" s="2"/>
      <c r="E1" s="2"/>
      <c r="F1" s="2"/>
      <c r="G1" s="2"/>
      <c r="H1" s="2"/>
      <c r="T1" s="36"/>
      <c r="U1" s="36"/>
      <c r="V1" s="36"/>
      <c r="W1" s="36"/>
      <c r="X1" s="6"/>
      <c r="Z1" s="7" t="s">
        <v>0</v>
      </c>
      <c r="AA1" s="7"/>
      <c r="AB1" s="42">
        <v>29</v>
      </c>
      <c r="AC1" t="s">
        <v>1</v>
      </c>
      <c r="AD1" s="8"/>
    </row>
    <row r="2" spans="1:32" ht="27" customHeight="1">
      <c r="A2" s="2"/>
      <c r="B2" s="2"/>
      <c r="C2" s="2"/>
      <c r="D2" s="2"/>
      <c r="E2" s="121" t="s">
        <v>18</v>
      </c>
      <c r="F2" s="122"/>
      <c r="G2" s="122"/>
      <c r="H2" s="122"/>
      <c r="I2" s="122"/>
      <c r="J2" s="123"/>
      <c r="L2" s="124" t="s">
        <v>19</v>
      </c>
      <c r="M2" s="125"/>
      <c r="N2" s="125"/>
      <c r="O2" s="125"/>
      <c r="P2" s="125"/>
      <c r="Q2" s="125"/>
      <c r="R2" s="126"/>
      <c r="T2" s="10"/>
      <c r="U2" s="10"/>
      <c r="V2" s="10"/>
      <c r="W2" s="10"/>
      <c r="X2"/>
      <c r="Y2" s="127" t="s">
        <v>2</v>
      </c>
      <c r="Z2" s="128"/>
      <c r="AA2" s="129"/>
      <c r="AC2" s="130" t="s">
        <v>3</v>
      </c>
      <c r="AD2" s="131"/>
      <c r="AE2" s="132" t="s">
        <v>4</v>
      </c>
      <c r="AF2"/>
    </row>
    <row r="3" spans="1:32" ht="93.6" customHeight="1" thickBot="1">
      <c r="A3" s="11" t="s">
        <v>5</v>
      </c>
      <c r="B3" s="11" t="s">
        <v>6</v>
      </c>
      <c r="C3" s="11" t="s">
        <v>7</v>
      </c>
      <c r="D3" s="11" t="s">
        <v>28</v>
      </c>
      <c r="E3" s="12" t="s">
        <v>8</v>
      </c>
      <c r="F3" s="12" t="s">
        <v>9</v>
      </c>
      <c r="G3" s="12" t="s">
        <v>10</v>
      </c>
      <c r="H3" s="13" t="s">
        <v>11</v>
      </c>
      <c r="I3" s="13" t="s">
        <v>12</v>
      </c>
      <c r="J3" s="13" t="s">
        <v>13</v>
      </c>
      <c r="K3" s="14"/>
      <c r="L3" s="15" t="s">
        <v>29</v>
      </c>
      <c r="M3" s="15" t="s">
        <v>14</v>
      </c>
      <c r="N3" s="15" t="s">
        <v>15</v>
      </c>
      <c r="O3" s="43" t="s">
        <v>399</v>
      </c>
      <c r="P3" s="43" t="s">
        <v>400</v>
      </c>
      <c r="Q3" s="43" t="s">
        <v>398</v>
      </c>
      <c r="R3" s="93" t="s">
        <v>394</v>
      </c>
      <c r="S3" s="16"/>
      <c r="T3" s="39" t="s">
        <v>26</v>
      </c>
      <c r="U3" s="17" t="s">
        <v>16</v>
      </c>
      <c r="V3" s="17" t="s">
        <v>27</v>
      </c>
      <c r="W3" s="17" t="s">
        <v>17</v>
      </c>
      <c r="X3"/>
      <c r="Y3" s="89" t="s">
        <v>151</v>
      </c>
      <c r="Z3" s="89" t="s">
        <v>152</v>
      </c>
      <c r="AA3" s="89" t="s">
        <v>153</v>
      </c>
      <c r="AB3"/>
      <c r="AC3" s="18" t="s">
        <v>18</v>
      </c>
      <c r="AD3" s="18" t="s">
        <v>19</v>
      </c>
      <c r="AE3" s="133"/>
      <c r="AF3"/>
    </row>
    <row r="4" spans="1:32" ht="24.95" customHeight="1" thickTop="1">
      <c r="A4" s="19">
        <v>1</v>
      </c>
      <c r="B4" s="21" t="s">
        <v>68</v>
      </c>
      <c r="C4" s="21" t="s">
        <v>69</v>
      </c>
      <c r="D4" s="21" t="s">
        <v>70</v>
      </c>
      <c r="E4" s="21" t="s">
        <v>118</v>
      </c>
      <c r="F4" s="21" t="s">
        <v>119</v>
      </c>
      <c r="G4" s="21">
        <v>42</v>
      </c>
      <c r="H4" s="20">
        <v>11</v>
      </c>
      <c r="I4" s="22">
        <v>2</v>
      </c>
      <c r="J4" s="27">
        <v>22</v>
      </c>
      <c r="K4" s="23"/>
      <c r="L4" s="28"/>
      <c r="M4" s="28"/>
      <c r="N4" s="29" t="s">
        <v>148</v>
      </c>
      <c r="O4" s="29">
        <v>5000</v>
      </c>
      <c r="P4" s="29"/>
      <c r="Q4" s="28"/>
      <c r="R4" s="30"/>
      <c r="S4" s="24"/>
      <c r="T4" s="40"/>
      <c r="U4" s="40"/>
      <c r="V4" s="25">
        <f t="shared" ref="V4:V67" si="0">T4*R4</f>
        <v>0</v>
      </c>
      <c r="W4" s="25">
        <f t="shared" ref="W4:W67" si="1">U4*R4</f>
        <v>0</v>
      </c>
      <c r="X4" s="26"/>
      <c r="Y4" s="27">
        <v>9</v>
      </c>
      <c r="Z4" s="27">
        <v>24</v>
      </c>
      <c r="AA4" s="27">
        <v>12</v>
      </c>
      <c r="AB4" s="26"/>
      <c r="AC4" s="31">
        <f>G4*J4*Y4*Z4*AA4/1000*$AB$1</f>
        <v>69455.231999999989</v>
      </c>
      <c r="AD4" s="31">
        <f>Q4*R4*Y4*Z4*AA4/1000*$AB$1</f>
        <v>0</v>
      </c>
      <c r="AE4" s="31">
        <f t="shared" ref="AE4:AE67" si="2">AC4-AD4</f>
        <v>69455.231999999989</v>
      </c>
      <c r="AF4"/>
    </row>
    <row r="5" spans="1:32" ht="24.95" customHeight="1">
      <c r="A5" s="19">
        <v>2</v>
      </c>
      <c r="B5" s="21" t="s">
        <v>68</v>
      </c>
      <c r="C5" s="21" t="s">
        <v>69</v>
      </c>
      <c r="D5" s="21" t="s">
        <v>70</v>
      </c>
      <c r="E5" s="21" t="s">
        <v>118</v>
      </c>
      <c r="F5" s="21" t="s">
        <v>120</v>
      </c>
      <c r="G5" s="21">
        <v>42</v>
      </c>
      <c r="H5" s="20">
        <v>1</v>
      </c>
      <c r="I5" s="22">
        <v>1</v>
      </c>
      <c r="J5" s="27">
        <v>1</v>
      </c>
      <c r="K5" s="23"/>
      <c r="L5" s="28"/>
      <c r="M5" s="28"/>
      <c r="N5" s="29" t="s">
        <v>148</v>
      </c>
      <c r="O5" s="29">
        <v>2500</v>
      </c>
      <c r="P5" s="29"/>
      <c r="Q5" s="28"/>
      <c r="R5" s="30"/>
      <c r="S5" s="24"/>
      <c r="T5" s="40"/>
      <c r="U5" s="40"/>
      <c r="V5" s="25">
        <f t="shared" si="0"/>
        <v>0</v>
      </c>
      <c r="W5" s="25">
        <f t="shared" si="1"/>
        <v>0</v>
      </c>
      <c r="X5" s="26"/>
      <c r="Y5" s="27">
        <v>9</v>
      </c>
      <c r="Z5" s="27">
        <v>24</v>
      </c>
      <c r="AA5" s="27">
        <v>12</v>
      </c>
      <c r="AB5" s="26"/>
      <c r="AC5" s="31">
        <f t="shared" ref="AC5:AC68" si="3">G5*J5*Y5*Z5*AA5/1000*$AB$1</f>
        <v>3157.056</v>
      </c>
      <c r="AD5" s="31">
        <f t="shared" ref="AD5:AD68" si="4">Q5*R5*Y5*Z5*AA5/1000*$AB$1</f>
        <v>0</v>
      </c>
      <c r="AE5" s="31">
        <f t="shared" si="2"/>
        <v>3157.056</v>
      </c>
      <c r="AF5"/>
    </row>
    <row r="6" spans="1:32" ht="24.95" customHeight="1">
      <c r="A6" s="19">
        <v>3</v>
      </c>
      <c r="B6" s="21" t="s">
        <v>68</v>
      </c>
      <c r="C6" s="21" t="s">
        <v>71</v>
      </c>
      <c r="D6" s="21" t="s">
        <v>70</v>
      </c>
      <c r="E6" s="21" t="s">
        <v>118</v>
      </c>
      <c r="F6" s="21" t="s">
        <v>121</v>
      </c>
      <c r="G6" s="21">
        <v>42</v>
      </c>
      <c r="H6" s="20">
        <v>6</v>
      </c>
      <c r="I6" s="22">
        <v>2</v>
      </c>
      <c r="J6" s="27">
        <v>12</v>
      </c>
      <c r="K6" s="23"/>
      <c r="L6" s="28"/>
      <c r="M6" s="28"/>
      <c r="N6" s="29" t="s">
        <v>148</v>
      </c>
      <c r="O6" s="29">
        <v>5000</v>
      </c>
      <c r="P6" s="29"/>
      <c r="Q6" s="28"/>
      <c r="R6" s="30"/>
      <c r="S6" s="24"/>
      <c r="T6" s="40"/>
      <c r="U6" s="40"/>
      <c r="V6" s="25">
        <f t="shared" si="0"/>
        <v>0</v>
      </c>
      <c r="W6" s="25">
        <f t="shared" si="1"/>
        <v>0</v>
      </c>
      <c r="X6" s="26"/>
      <c r="Y6" s="27">
        <v>9</v>
      </c>
      <c r="Z6" s="27">
        <v>24</v>
      </c>
      <c r="AA6" s="27">
        <v>12</v>
      </c>
      <c r="AB6" s="26"/>
      <c r="AC6" s="31">
        <f t="shared" si="3"/>
        <v>37884.671999999999</v>
      </c>
      <c r="AD6" s="31">
        <f t="shared" si="4"/>
        <v>0</v>
      </c>
      <c r="AE6" s="31">
        <f t="shared" si="2"/>
        <v>37884.671999999999</v>
      </c>
      <c r="AF6"/>
    </row>
    <row r="7" spans="1:32" ht="24.95" customHeight="1">
      <c r="A7" s="19">
        <v>4</v>
      </c>
      <c r="B7" s="21" t="s">
        <v>68</v>
      </c>
      <c r="C7" s="21" t="s">
        <v>71</v>
      </c>
      <c r="D7" s="21" t="s">
        <v>70</v>
      </c>
      <c r="E7" s="21" t="s">
        <v>122</v>
      </c>
      <c r="F7" s="21" t="s">
        <v>123</v>
      </c>
      <c r="G7" s="21">
        <v>60</v>
      </c>
      <c r="H7" s="20">
        <v>2</v>
      </c>
      <c r="I7" s="22">
        <v>1</v>
      </c>
      <c r="J7" s="27">
        <v>2</v>
      </c>
      <c r="K7" s="23"/>
      <c r="L7" s="28"/>
      <c r="M7" s="28"/>
      <c r="N7" s="29" t="s">
        <v>149</v>
      </c>
      <c r="O7" s="29">
        <v>800</v>
      </c>
      <c r="P7" s="29"/>
      <c r="Q7" s="28"/>
      <c r="R7" s="30"/>
      <c r="S7" s="24"/>
      <c r="T7" s="40"/>
      <c r="U7" s="40"/>
      <c r="V7" s="25">
        <f t="shared" si="0"/>
        <v>0</v>
      </c>
      <c r="W7" s="25">
        <f t="shared" si="1"/>
        <v>0</v>
      </c>
      <c r="X7" s="26"/>
      <c r="Y7" s="27">
        <v>9</v>
      </c>
      <c r="Z7" s="27">
        <v>24</v>
      </c>
      <c r="AA7" s="27">
        <v>12</v>
      </c>
      <c r="AB7" s="26"/>
      <c r="AC7" s="31">
        <f t="shared" si="3"/>
        <v>9020.16</v>
      </c>
      <c r="AD7" s="31">
        <f t="shared" si="4"/>
        <v>0</v>
      </c>
      <c r="AE7" s="31">
        <f t="shared" si="2"/>
        <v>9020.16</v>
      </c>
      <c r="AF7"/>
    </row>
    <row r="8" spans="1:32" ht="24.95" customHeight="1">
      <c r="A8" s="19">
        <v>5</v>
      </c>
      <c r="B8" s="21" t="s">
        <v>68</v>
      </c>
      <c r="C8" s="21" t="s">
        <v>72</v>
      </c>
      <c r="D8" s="21" t="s">
        <v>70</v>
      </c>
      <c r="E8" s="21" t="s">
        <v>118</v>
      </c>
      <c r="F8" s="21" t="s">
        <v>119</v>
      </c>
      <c r="G8" s="21">
        <v>42</v>
      </c>
      <c r="H8" s="20">
        <v>9</v>
      </c>
      <c r="I8" s="22">
        <v>2</v>
      </c>
      <c r="J8" s="27">
        <v>18</v>
      </c>
      <c r="K8" s="23"/>
      <c r="L8" s="28"/>
      <c r="M8" s="28"/>
      <c r="N8" s="29" t="s">
        <v>148</v>
      </c>
      <c r="O8" s="29">
        <v>5000</v>
      </c>
      <c r="P8" s="29"/>
      <c r="Q8" s="28"/>
      <c r="R8" s="30"/>
      <c r="S8" s="24"/>
      <c r="T8" s="40"/>
      <c r="U8" s="40"/>
      <c r="V8" s="25">
        <f t="shared" si="0"/>
        <v>0</v>
      </c>
      <c r="W8" s="25">
        <f t="shared" si="1"/>
        <v>0</v>
      </c>
      <c r="X8" s="26"/>
      <c r="Y8" s="27">
        <v>9</v>
      </c>
      <c r="Z8" s="27">
        <v>24</v>
      </c>
      <c r="AA8" s="27">
        <v>12</v>
      </c>
      <c r="AB8" s="26"/>
      <c r="AC8" s="31">
        <f t="shared" si="3"/>
        <v>56827.007999999994</v>
      </c>
      <c r="AD8" s="31">
        <f t="shared" si="4"/>
        <v>0</v>
      </c>
      <c r="AE8" s="31">
        <f t="shared" si="2"/>
        <v>56827.007999999994</v>
      </c>
      <c r="AF8"/>
    </row>
    <row r="9" spans="1:32" ht="24.95" customHeight="1">
      <c r="A9" s="19">
        <v>6</v>
      </c>
      <c r="B9" s="21" t="s">
        <v>68</v>
      </c>
      <c r="C9" s="21" t="s">
        <v>72</v>
      </c>
      <c r="D9" s="21" t="s">
        <v>70</v>
      </c>
      <c r="E9" s="21" t="s">
        <v>124</v>
      </c>
      <c r="F9" s="21" t="s">
        <v>125</v>
      </c>
      <c r="G9" s="21">
        <v>26</v>
      </c>
      <c r="H9" s="20">
        <v>1</v>
      </c>
      <c r="I9" s="22">
        <v>1</v>
      </c>
      <c r="J9" s="27">
        <v>1</v>
      </c>
      <c r="K9" s="23"/>
      <c r="L9" s="28"/>
      <c r="M9" s="28"/>
      <c r="N9" s="29" t="s">
        <v>148</v>
      </c>
      <c r="O9" s="29">
        <v>1000</v>
      </c>
      <c r="P9" s="29"/>
      <c r="Q9" s="28"/>
      <c r="R9" s="30"/>
      <c r="S9" s="24"/>
      <c r="T9" s="40"/>
      <c r="U9" s="40"/>
      <c r="V9" s="25">
        <f t="shared" si="0"/>
        <v>0</v>
      </c>
      <c r="W9" s="25">
        <f t="shared" si="1"/>
        <v>0</v>
      </c>
      <c r="X9" s="26"/>
      <c r="Y9" s="27">
        <v>9</v>
      </c>
      <c r="Z9" s="27">
        <v>24</v>
      </c>
      <c r="AA9" s="27">
        <v>12</v>
      </c>
      <c r="AB9" s="26"/>
      <c r="AC9" s="31">
        <f t="shared" si="3"/>
        <v>1954.3679999999999</v>
      </c>
      <c r="AD9" s="31">
        <f t="shared" si="4"/>
        <v>0</v>
      </c>
      <c r="AE9" s="31">
        <f t="shared" si="2"/>
        <v>1954.3679999999999</v>
      </c>
      <c r="AF9"/>
    </row>
    <row r="10" spans="1:32" ht="24.95" customHeight="1">
      <c r="A10" s="19">
        <v>7</v>
      </c>
      <c r="B10" s="21" t="s">
        <v>68</v>
      </c>
      <c r="C10" s="21" t="s">
        <v>72</v>
      </c>
      <c r="D10" s="21" t="s">
        <v>70</v>
      </c>
      <c r="E10" s="21" t="s">
        <v>124</v>
      </c>
      <c r="F10" s="21" t="s">
        <v>126</v>
      </c>
      <c r="G10" s="21">
        <v>26</v>
      </c>
      <c r="H10" s="20">
        <v>1</v>
      </c>
      <c r="I10" s="22">
        <v>1</v>
      </c>
      <c r="J10" s="27">
        <v>1</v>
      </c>
      <c r="K10" s="23"/>
      <c r="L10" s="28"/>
      <c r="M10" s="28"/>
      <c r="N10" s="29" t="s">
        <v>148</v>
      </c>
      <c r="O10" s="29">
        <v>1000</v>
      </c>
      <c r="P10" s="29"/>
      <c r="Q10" s="28"/>
      <c r="R10" s="30"/>
      <c r="S10" s="24"/>
      <c r="T10" s="40"/>
      <c r="U10" s="40"/>
      <c r="V10" s="25">
        <f t="shared" si="0"/>
        <v>0</v>
      </c>
      <c r="W10" s="25">
        <f t="shared" si="1"/>
        <v>0</v>
      </c>
      <c r="X10" s="26"/>
      <c r="Y10" s="27">
        <v>9</v>
      </c>
      <c r="Z10" s="27">
        <v>24</v>
      </c>
      <c r="AA10" s="27">
        <v>12</v>
      </c>
      <c r="AB10" s="26"/>
      <c r="AC10" s="31">
        <f t="shared" si="3"/>
        <v>1954.3679999999999</v>
      </c>
      <c r="AD10" s="31">
        <f t="shared" si="4"/>
        <v>0</v>
      </c>
      <c r="AE10" s="31">
        <f t="shared" si="2"/>
        <v>1954.3679999999999</v>
      </c>
      <c r="AF10"/>
    </row>
    <row r="11" spans="1:32" ht="24.95" customHeight="1">
      <c r="A11" s="19">
        <v>8</v>
      </c>
      <c r="B11" s="21" t="s">
        <v>68</v>
      </c>
      <c r="C11" s="21" t="s">
        <v>73</v>
      </c>
      <c r="D11" s="21" t="s">
        <v>70</v>
      </c>
      <c r="E11" s="21" t="s">
        <v>124</v>
      </c>
      <c r="F11" s="21" t="s">
        <v>127</v>
      </c>
      <c r="G11" s="21">
        <v>26</v>
      </c>
      <c r="H11" s="20">
        <v>1</v>
      </c>
      <c r="I11" s="22">
        <v>2</v>
      </c>
      <c r="J11" s="27">
        <v>2</v>
      </c>
      <c r="K11" s="23"/>
      <c r="L11" s="28"/>
      <c r="M11" s="28"/>
      <c r="N11" s="29" t="s">
        <v>148</v>
      </c>
      <c r="O11" s="29">
        <v>2000</v>
      </c>
      <c r="P11" s="29"/>
      <c r="Q11" s="28"/>
      <c r="R11" s="30"/>
      <c r="S11" s="24"/>
      <c r="T11" s="40"/>
      <c r="U11" s="40"/>
      <c r="V11" s="25">
        <f t="shared" si="0"/>
        <v>0</v>
      </c>
      <c r="W11" s="25">
        <f t="shared" si="1"/>
        <v>0</v>
      </c>
      <c r="X11" s="26"/>
      <c r="Y11" s="27">
        <v>9</v>
      </c>
      <c r="Z11" s="27">
        <v>24</v>
      </c>
      <c r="AA11" s="27">
        <v>12</v>
      </c>
      <c r="AB11" s="26"/>
      <c r="AC11" s="31">
        <f t="shared" si="3"/>
        <v>3908.7359999999999</v>
      </c>
      <c r="AD11" s="31">
        <f t="shared" si="4"/>
        <v>0</v>
      </c>
      <c r="AE11" s="31">
        <f t="shared" si="2"/>
        <v>3908.7359999999999</v>
      </c>
      <c r="AF11"/>
    </row>
    <row r="12" spans="1:32" ht="24.95" customHeight="1">
      <c r="A12" s="19">
        <v>9</v>
      </c>
      <c r="B12" s="21" t="s">
        <v>68</v>
      </c>
      <c r="C12" s="21" t="s">
        <v>73</v>
      </c>
      <c r="D12" s="21" t="s">
        <v>70</v>
      </c>
      <c r="E12" s="21" t="s">
        <v>118</v>
      </c>
      <c r="F12" s="21" t="s">
        <v>128</v>
      </c>
      <c r="G12" s="21">
        <v>42</v>
      </c>
      <c r="H12" s="20">
        <v>4</v>
      </c>
      <c r="I12" s="22">
        <v>2</v>
      </c>
      <c r="J12" s="27">
        <v>8</v>
      </c>
      <c r="K12" s="23"/>
      <c r="L12" s="28"/>
      <c r="M12" s="28"/>
      <c r="N12" s="29" t="s">
        <v>148</v>
      </c>
      <c r="O12" s="29">
        <v>5000</v>
      </c>
      <c r="P12" s="29"/>
      <c r="Q12" s="28"/>
      <c r="R12" s="30"/>
      <c r="S12" s="24"/>
      <c r="T12" s="40"/>
      <c r="U12" s="40"/>
      <c r="V12" s="25">
        <f t="shared" si="0"/>
        <v>0</v>
      </c>
      <c r="W12" s="25">
        <f t="shared" si="1"/>
        <v>0</v>
      </c>
      <c r="X12" s="26"/>
      <c r="Y12" s="27">
        <v>9</v>
      </c>
      <c r="Z12" s="27">
        <v>24</v>
      </c>
      <c r="AA12" s="27">
        <v>12</v>
      </c>
      <c r="AB12" s="26"/>
      <c r="AC12" s="31">
        <f t="shared" si="3"/>
        <v>25256.448</v>
      </c>
      <c r="AD12" s="31">
        <f t="shared" si="4"/>
        <v>0</v>
      </c>
      <c r="AE12" s="31">
        <f t="shared" si="2"/>
        <v>25256.448</v>
      </c>
      <c r="AF12"/>
    </row>
    <row r="13" spans="1:32" ht="24.95" customHeight="1">
      <c r="A13" s="19">
        <v>10</v>
      </c>
      <c r="B13" s="21" t="s">
        <v>68</v>
      </c>
      <c r="C13" s="21" t="s">
        <v>74</v>
      </c>
      <c r="D13" s="21" t="s">
        <v>70</v>
      </c>
      <c r="E13" s="21" t="s">
        <v>118</v>
      </c>
      <c r="F13" s="21" t="s">
        <v>119</v>
      </c>
      <c r="G13" s="21">
        <v>42</v>
      </c>
      <c r="H13" s="20">
        <v>2</v>
      </c>
      <c r="I13" s="22">
        <v>2</v>
      </c>
      <c r="J13" s="27">
        <v>4</v>
      </c>
      <c r="K13" s="23"/>
      <c r="L13" s="28"/>
      <c r="M13" s="28"/>
      <c r="N13" s="29" t="s">
        <v>395</v>
      </c>
      <c r="O13" s="29">
        <v>5000</v>
      </c>
      <c r="P13" s="29"/>
      <c r="Q13" s="28"/>
      <c r="R13" s="30"/>
      <c r="S13" s="24"/>
      <c r="T13" s="40"/>
      <c r="U13" s="40"/>
      <c r="V13" s="25">
        <f t="shared" si="0"/>
        <v>0</v>
      </c>
      <c r="W13" s="25">
        <f t="shared" si="1"/>
        <v>0</v>
      </c>
      <c r="X13" s="26"/>
      <c r="Y13" s="27">
        <v>9</v>
      </c>
      <c r="Z13" s="27">
        <v>24</v>
      </c>
      <c r="AA13" s="27">
        <v>12</v>
      </c>
      <c r="AB13" s="26"/>
      <c r="AC13" s="31">
        <f t="shared" si="3"/>
        <v>12628.224</v>
      </c>
      <c r="AD13" s="31">
        <f t="shared" si="4"/>
        <v>0</v>
      </c>
      <c r="AE13" s="31">
        <f t="shared" si="2"/>
        <v>12628.224</v>
      </c>
      <c r="AF13"/>
    </row>
    <row r="14" spans="1:32" ht="24.95" customHeight="1">
      <c r="A14" s="19">
        <v>11</v>
      </c>
      <c r="B14" s="21" t="s">
        <v>68</v>
      </c>
      <c r="C14" s="21" t="s">
        <v>75</v>
      </c>
      <c r="D14" s="21" t="s">
        <v>70</v>
      </c>
      <c r="E14" s="21" t="s">
        <v>124</v>
      </c>
      <c r="F14" s="21" t="s">
        <v>126</v>
      </c>
      <c r="G14" s="21">
        <v>26</v>
      </c>
      <c r="H14" s="20">
        <v>1</v>
      </c>
      <c r="I14" s="22">
        <v>1</v>
      </c>
      <c r="J14" s="27">
        <v>1</v>
      </c>
      <c r="K14" s="23"/>
      <c r="L14" s="28"/>
      <c r="M14" s="28"/>
      <c r="N14" s="29" t="s">
        <v>148</v>
      </c>
      <c r="O14" s="29">
        <v>1000</v>
      </c>
      <c r="P14" s="29"/>
      <c r="Q14" s="28"/>
      <c r="R14" s="30"/>
      <c r="S14" s="24"/>
      <c r="T14" s="40"/>
      <c r="U14" s="40"/>
      <c r="V14" s="25">
        <f t="shared" si="0"/>
        <v>0</v>
      </c>
      <c r="W14" s="25">
        <f t="shared" si="1"/>
        <v>0</v>
      </c>
      <c r="X14" s="26"/>
      <c r="Y14" s="27">
        <v>9</v>
      </c>
      <c r="Z14" s="27">
        <v>24</v>
      </c>
      <c r="AA14" s="27">
        <v>12</v>
      </c>
      <c r="AB14" s="26"/>
      <c r="AC14" s="31">
        <f t="shared" si="3"/>
        <v>1954.3679999999999</v>
      </c>
      <c r="AD14" s="31">
        <f t="shared" si="4"/>
        <v>0</v>
      </c>
      <c r="AE14" s="31">
        <f t="shared" si="2"/>
        <v>1954.3679999999999</v>
      </c>
      <c r="AF14"/>
    </row>
    <row r="15" spans="1:32" ht="24.95" customHeight="1">
      <c r="A15" s="19">
        <v>12</v>
      </c>
      <c r="B15" s="21" t="s">
        <v>68</v>
      </c>
      <c r="C15" s="21" t="s">
        <v>75</v>
      </c>
      <c r="D15" s="21" t="s">
        <v>70</v>
      </c>
      <c r="E15" s="21" t="s">
        <v>124</v>
      </c>
      <c r="F15" s="21" t="s">
        <v>125</v>
      </c>
      <c r="G15" s="21">
        <v>26</v>
      </c>
      <c r="H15" s="20">
        <v>1</v>
      </c>
      <c r="I15" s="22">
        <v>1</v>
      </c>
      <c r="J15" s="27">
        <v>1</v>
      </c>
      <c r="K15" s="23"/>
      <c r="L15" s="28"/>
      <c r="M15" s="28"/>
      <c r="N15" s="29" t="s">
        <v>148</v>
      </c>
      <c r="O15" s="29">
        <v>1000</v>
      </c>
      <c r="P15" s="29"/>
      <c r="Q15" s="28"/>
      <c r="R15" s="30"/>
      <c r="S15" s="24"/>
      <c r="T15" s="40"/>
      <c r="U15" s="40"/>
      <c r="V15" s="25">
        <f t="shared" si="0"/>
        <v>0</v>
      </c>
      <c r="W15" s="25">
        <f t="shared" si="1"/>
        <v>0</v>
      </c>
      <c r="X15" s="26"/>
      <c r="Y15" s="27">
        <v>9</v>
      </c>
      <c r="Z15" s="27">
        <v>24</v>
      </c>
      <c r="AA15" s="27">
        <v>12</v>
      </c>
      <c r="AB15" s="26"/>
      <c r="AC15" s="31">
        <f t="shared" si="3"/>
        <v>1954.3679999999999</v>
      </c>
      <c r="AD15" s="31">
        <f t="shared" si="4"/>
        <v>0</v>
      </c>
      <c r="AE15" s="31">
        <f t="shared" si="2"/>
        <v>1954.3679999999999</v>
      </c>
      <c r="AF15"/>
    </row>
    <row r="16" spans="1:32" ht="24.95" customHeight="1">
      <c r="A16" s="19">
        <v>13</v>
      </c>
      <c r="B16" s="21" t="s">
        <v>68</v>
      </c>
      <c r="C16" s="21" t="s">
        <v>76</v>
      </c>
      <c r="D16" s="21" t="s">
        <v>70</v>
      </c>
      <c r="E16" s="21" t="s">
        <v>124</v>
      </c>
      <c r="F16" s="21" t="s">
        <v>126</v>
      </c>
      <c r="G16" s="21">
        <v>26</v>
      </c>
      <c r="H16" s="20">
        <v>1</v>
      </c>
      <c r="I16" s="22">
        <v>1</v>
      </c>
      <c r="J16" s="27">
        <v>1</v>
      </c>
      <c r="K16" s="23"/>
      <c r="L16" s="28"/>
      <c r="M16" s="28"/>
      <c r="N16" s="29" t="s">
        <v>148</v>
      </c>
      <c r="O16" s="29">
        <v>1000</v>
      </c>
      <c r="P16" s="29"/>
      <c r="Q16" s="28"/>
      <c r="R16" s="30"/>
      <c r="S16" s="24"/>
      <c r="T16" s="40"/>
      <c r="U16" s="40"/>
      <c r="V16" s="25">
        <f t="shared" si="0"/>
        <v>0</v>
      </c>
      <c r="W16" s="25">
        <f t="shared" si="1"/>
        <v>0</v>
      </c>
      <c r="X16" s="26"/>
      <c r="Y16" s="27">
        <v>9</v>
      </c>
      <c r="Z16" s="27">
        <v>24</v>
      </c>
      <c r="AA16" s="27">
        <v>12</v>
      </c>
      <c r="AB16" s="26"/>
      <c r="AC16" s="31">
        <f t="shared" si="3"/>
        <v>1954.3679999999999</v>
      </c>
      <c r="AD16" s="31">
        <f t="shared" si="4"/>
        <v>0</v>
      </c>
      <c r="AE16" s="31">
        <f t="shared" si="2"/>
        <v>1954.3679999999999</v>
      </c>
      <c r="AF16"/>
    </row>
    <row r="17" spans="1:32" ht="24.95" customHeight="1">
      <c r="A17" s="19">
        <v>14</v>
      </c>
      <c r="B17" s="21" t="s">
        <v>68</v>
      </c>
      <c r="C17" s="21" t="s">
        <v>76</v>
      </c>
      <c r="D17" s="21" t="s">
        <v>70</v>
      </c>
      <c r="E17" s="21" t="s">
        <v>124</v>
      </c>
      <c r="F17" s="21" t="s">
        <v>125</v>
      </c>
      <c r="G17" s="21">
        <v>26</v>
      </c>
      <c r="H17" s="20">
        <v>1</v>
      </c>
      <c r="I17" s="22">
        <v>1</v>
      </c>
      <c r="J17" s="27">
        <v>1</v>
      </c>
      <c r="K17" s="23"/>
      <c r="L17" s="28"/>
      <c r="M17" s="28"/>
      <c r="N17" s="29" t="s">
        <v>148</v>
      </c>
      <c r="O17" s="29">
        <v>1000</v>
      </c>
      <c r="P17" s="29"/>
      <c r="Q17" s="28"/>
      <c r="R17" s="30"/>
      <c r="S17" s="24"/>
      <c r="T17" s="40"/>
      <c r="U17" s="40"/>
      <c r="V17" s="25">
        <f t="shared" si="0"/>
        <v>0</v>
      </c>
      <c r="W17" s="25">
        <f t="shared" si="1"/>
        <v>0</v>
      </c>
      <c r="X17" s="26"/>
      <c r="Y17" s="27">
        <v>9</v>
      </c>
      <c r="Z17" s="27">
        <v>24</v>
      </c>
      <c r="AA17" s="27">
        <v>12</v>
      </c>
      <c r="AB17" s="26"/>
      <c r="AC17" s="31">
        <f t="shared" si="3"/>
        <v>1954.3679999999999</v>
      </c>
      <c r="AD17" s="31">
        <f t="shared" si="4"/>
        <v>0</v>
      </c>
      <c r="AE17" s="31">
        <f t="shared" si="2"/>
        <v>1954.3679999999999</v>
      </c>
      <c r="AF17"/>
    </row>
    <row r="18" spans="1:32" ht="24.95" customHeight="1">
      <c r="A18" s="19">
        <v>15</v>
      </c>
      <c r="B18" s="21" t="s">
        <v>68</v>
      </c>
      <c r="C18" s="21" t="s">
        <v>77</v>
      </c>
      <c r="D18" s="21" t="s">
        <v>70</v>
      </c>
      <c r="E18" s="21" t="s">
        <v>118</v>
      </c>
      <c r="F18" s="21" t="s">
        <v>119</v>
      </c>
      <c r="G18" s="21">
        <v>42</v>
      </c>
      <c r="H18" s="20">
        <v>2</v>
      </c>
      <c r="I18" s="22">
        <v>2</v>
      </c>
      <c r="J18" s="27">
        <v>4</v>
      </c>
      <c r="K18" s="23"/>
      <c r="L18" s="28"/>
      <c r="M18" s="28"/>
      <c r="N18" s="29" t="s">
        <v>148</v>
      </c>
      <c r="O18" s="29">
        <v>5000</v>
      </c>
      <c r="P18" s="29"/>
      <c r="Q18" s="28"/>
      <c r="R18" s="30"/>
      <c r="S18" s="24"/>
      <c r="T18" s="40"/>
      <c r="U18" s="40"/>
      <c r="V18" s="25">
        <f t="shared" si="0"/>
        <v>0</v>
      </c>
      <c r="W18" s="25">
        <f t="shared" si="1"/>
        <v>0</v>
      </c>
      <c r="X18" s="26"/>
      <c r="Y18" s="27">
        <v>9</v>
      </c>
      <c r="Z18" s="27">
        <v>24</v>
      </c>
      <c r="AA18" s="27">
        <v>12</v>
      </c>
      <c r="AB18" s="26"/>
      <c r="AC18" s="31">
        <f t="shared" si="3"/>
        <v>12628.224</v>
      </c>
      <c r="AD18" s="31">
        <f t="shared" si="4"/>
        <v>0</v>
      </c>
      <c r="AE18" s="31">
        <f t="shared" si="2"/>
        <v>12628.224</v>
      </c>
      <c r="AF18"/>
    </row>
    <row r="19" spans="1:32" ht="24.95" customHeight="1">
      <c r="A19" s="19">
        <v>16</v>
      </c>
      <c r="B19" s="21" t="s">
        <v>68</v>
      </c>
      <c r="C19" s="21" t="s">
        <v>78</v>
      </c>
      <c r="D19" s="21" t="s">
        <v>70</v>
      </c>
      <c r="E19" s="21" t="s">
        <v>124</v>
      </c>
      <c r="F19" s="21" t="s">
        <v>126</v>
      </c>
      <c r="G19" s="21">
        <v>26</v>
      </c>
      <c r="H19" s="20">
        <v>1</v>
      </c>
      <c r="I19" s="22">
        <v>1</v>
      </c>
      <c r="J19" s="27">
        <v>1</v>
      </c>
      <c r="K19" s="23"/>
      <c r="L19" s="28"/>
      <c r="M19" s="28"/>
      <c r="N19" s="29" t="s">
        <v>148</v>
      </c>
      <c r="O19" s="29">
        <v>1000</v>
      </c>
      <c r="P19" s="29"/>
      <c r="Q19" s="28"/>
      <c r="R19" s="30"/>
      <c r="S19" s="24"/>
      <c r="T19" s="40"/>
      <c r="U19" s="40"/>
      <c r="V19" s="25">
        <f t="shared" si="0"/>
        <v>0</v>
      </c>
      <c r="W19" s="25">
        <f t="shared" si="1"/>
        <v>0</v>
      </c>
      <c r="X19" s="26"/>
      <c r="Y19" s="27">
        <v>9</v>
      </c>
      <c r="Z19" s="27">
        <v>24</v>
      </c>
      <c r="AA19" s="27">
        <v>12</v>
      </c>
      <c r="AB19" s="26"/>
      <c r="AC19" s="31">
        <f t="shared" si="3"/>
        <v>1954.3679999999999</v>
      </c>
      <c r="AD19" s="31">
        <f t="shared" si="4"/>
        <v>0</v>
      </c>
      <c r="AE19" s="31">
        <f t="shared" si="2"/>
        <v>1954.3679999999999</v>
      </c>
      <c r="AF19"/>
    </row>
    <row r="20" spans="1:32" ht="24.95" customHeight="1">
      <c r="A20" s="19">
        <v>17</v>
      </c>
      <c r="B20" s="21" t="s">
        <v>68</v>
      </c>
      <c r="C20" s="21" t="s">
        <v>78</v>
      </c>
      <c r="D20" s="21" t="s">
        <v>70</v>
      </c>
      <c r="E20" s="21" t="s">
        <v>124</v>
      </c>
      <c r="F20" s="21" t="s">
        <v>125</v>
      </c>
      <c r="G20" s="21">
        <v>26</v>
      </c>
      <c r="H20" s="20">
        <v>1</v>
      </c>
      <c r="I20" s="22">
        <v>1</v>
      </c>
      <c r="J20" s="27">
        <v>1</v>
      </c>
      <c r="K20" s="23"/>
      <c r="L20" s="28"/>
      <c r="M20" s="28"/>
      <c r="N20" s="29" t="s">
        <v>148</v>
      </c>
      <c r="O20" s="29">
        <v>1000</v>
      </c>
      <c r="P20" s="29"/>
      <c r="Q20" s="28"/>
      <c r="R20" s="30"/>
      <c r="S20" s="24"/>
      <c r="T20" s="40"/>
      <c r="U20" s="40"/>
      <c r="V20" s="25">
        <f t="shared" si="0"/>
        <v>0</v>
      </c>
      <c r="W20" s="25">
        <f t="shared" si="1"/>
        <v>0</v>
      </c>
      <c r="X20" s="26"/>
      <c r="Y20" s="27">
        <v>9</v>
      </c>
      <c r="Z20" s="27">
        <v>24</v>
      </c>
      <c r="AA20" s="27">
        <v>12</v>
      </c>
      <c r="AB20" s="26"/>
      <c r="AC20" s="31">
        <f t="shared" si="3"/>
        <v>1954.3679999999999</v>
      </c>
      <c r="AD20" s="31">
        <f t="shared" si="4"/>
        <v>0</v>
      </c>
      <c r="AE20" s="31">
        <f t="shared" si="2"/>
        <v>1954.3679999999999</v>
      </c>
      <c r="AF20"/>
    </row>
    <row r="21" spans="1:32" ht="24.95" customHeight="1">
      <c r="A21" s="19">
        <v>18</v>
      </c>
      <c r="B21" s="21" t="s">
        <v>68</v>
      </c>
      <c r="C21" s="21" t="s">
        <v>79</v>
      </c>
      <c r="D21" s="21" t="s">
        <v>70</v>
      </c>
      <c r="E21" s="21" t="s">
        <v>124</v>
      </c>
      <c r="F21" s="21" t="s">
        <v>126</v>
      </c>
      <c r="G21" s="21">
        <v>26</v>
      </c>
      <c r="H21" s="20">
        <v>1</v>
      </c>
      <c r="I21" s="22">
        <v>1</v>
      </c>
      <c r="J21" s="27">
        <v>1</v>
      </c>
      <c r="K21" s="23"/>
      <c r="L21" s="28"/>
      <c r="M21" s="28"/>
      <c r="N21" s="29" t="s">
        <v>148</v>
      </c>
      <c r="O21" s="29">
        <v>1000</v>
      </c>
      <c r="P21" s="29"/>
      <c r="Q21" s="28"/>
      <c r="R21" s="30"/>
      <c r="S21" s="24"/>
      <c r="T21" s="40"/>
      <c r="U21" s="40"/>
      <c r="V21" s="25">
        <f t="shared" si="0"/>
        <v>0</v>
      </c>
      <c r="W21" s="25">
        <f t="shared" si="1"/>
        <v>0</v>
      </c>
      <c r="X21" s="26"/>
      <c r="Y21" s="27">
        <v>9</v>
      </c>
      <c r="Z21" s="27">
        <v>24</v>
      </c>
      <c r="AA21" s="27">
        <v>12</v>
      </c>
      <c r="AB21" s="26"/>
      <c r="AC21" s="31">
        <f t="shared" si="3"/>
        <v>1954.3679999999999</v>
      </c>
      <c r="AD21" s="31">
        <f t="shared" si="4"/>
        <v>0</v>
      </c>
      <c r="AE21" s="31">
        <f t="shared" si="2"/>
        <v>1954.3679999999999</v>
      </c>
      <c r="AF21"/>
    </row>
    <row r="22" spans="1:32" ht="24.95" customHeight="1">
      <c r="A22" s="19">
        <v>19</v>
      </c>
      <c r="B22" s="21" t="s">
        <v>68</v>
      </c>
      <c r="C22" s="21" t="s">
        <v>79</v>
      </c>
      <c r="D22" s="21" t="s">
        <v>70</v>
      </c>
      <c r="E22" s="21" t="s">
        <v>124</v>
      </c>
      <c r="F22" s="21" t="s">
        <v>125</v>
      </c>
      <c r="G22" s="21">
        <v>26</v>
      </c>
      <c r="H22" s="20">
        <v>2</v>
      </c>
      <c r="I22" s="22">
        <v>1</v>
      </c>
      <c r="J22" s="27">
        <v>2</v>
      </c>
      <c r="K22" s="23"/>
      <c r="L22" s="28"/>
      <c r="M22" s="28"/>
      <c r="N22" s="29" t="s">
        <v>148</v>
      </c>
      <c r="O22" s="29">
        <v>1000</v>
      </c>
      <c r="P22" s="29"/>
      <c r="Q22" s="28"/>
      <c r="R22" s="30"/>
      <c r="S22" s="24"/>
      <c r="T22" s="40"/>
      <c r="U22" s="40"/>
      <c r="V22" s="25">
        <f t="shared" si="0"/>
        <v>0</v>
      </c>
      <c r="W22" s="25">
        <f t="shared" si="1"/>
        <v>0</v>
      </c>
      <c r="X22" s="26"/>
      <c r="Y22" s="27">
        <v>9</v>
      </c>
      <c r="Z22" s="27">
        <v>24</v>
      </c>
      <c r="AA22" s="27">
        <v>12</v>
      </c>
      <c r="AB22" s="26"/>
      <c r="AC22" s="31">
        <f t="shared" si="3"/>
        <v>3908.7359999999999</v>
      </c>
      <c r="AD22" s="31">
        <f t="shared" si="4"/>
        <v>0</v>
      </c>
      <c r="AE22" s="31">
        <f t="shared" si="2"/>
        <v>3908.7359999999999</v>
      </c>
      <c r="AF22"/>
    </row>
    <row r="23" spans="1:32" ht="24.95" customHeight="1">
      <c r="A23" s="19">
        <v>20</v>
      </c>
      <c r="B23" s="21" t="s">
        <v>68</v>
      </c>
      <c r="C23" s="21" t="s">
        <v>80</v>
      </c>
      <c r="D23" s="21" t="s">
        <v>70</v>
      </c>
      <c r="E23" s="21" t="s">
        <v>124</v>
      </c>
      <c r="F23" s="21" t="s">
        <v>129</v>
      </c>
      <c r="G23" s="21">
        <v>26</v>
      </c>
      <c r="H23" s="20">
        <v>3</v>
      </c>
      <c r="I23" s="22">
        <v>2</v>
      </c>
      <c r="J23" s="27">
        <v>6</v>
      </c>
      <c r="K23" s="23"/>
      <c r="L23" s="28"/>
      <c r="M23" s="28"/>
      <c r="N23" s="29" t="s">
        <v>148</v>
      </c>
      <c r="O23" s="29">
        <v>2000</v>
      </c>
      <c r="P23" s="29"/>
      <c r="Q23" s="28"/>
      <c r="R23" s="30"/>
      <c r="S23" s="24"/>
      <c r="T23" s="40"/>
      <c r="U23" s="40"/>
      <c r="V23" s="25">
        <f t="shared" si="0"/>
        <v>0</v>
      </c>
      <c r="W23" s="25">
        <f t="shared" si="1"/>
        <v>0</v>
      </c>
      <c r="X23" s="26"/>
      <c r="Y23" s="27">
        <v>9</v>
      </c>
      <c r="Z23" s="27">
        <v>24</v>
      </c>
      <c r="AA23" s="27">
        <v>12</v>
      </c>
      <c r="AB23" s="26"/>
      <c r="AC23" s="31">
        <f t="shared" si="3"/>
        <v>11726.207999999999</v>
      </c>
      <c r="AD23" s="31">
        <f t="shared" si="4"/>
        <v>0</v>
      </c>
      <c r="AE23" s="31">
        <f t="shared" si="2"/>
        <v>11726.207999999999</v>
      </c>
      <c r="AF23"/>
    </row>
    <row r="24" spans="1:32" ht="24.95" customHeight="1">
      <c r="A24" s="19">
        <v>21</v>
      </c>
      <c r="B24" s="21" t="s">
        <v>68</v>
      </c>
      <c r="C24" s="21" t="s">
        <v>80</v>
      </c>
      <c r="D24" s="21" t="s">
        <v>70</v>
      </c>
      <c r="E24" s="21" t="s">
        <v>130</v>
      </c>
      <c r="F24" s="21" t="s">
        <v>131</v>
      </c>
      <c r="G24" s="21">
        <v>0</v>
      </c>
      <c r="H24" s="20">
        <v>1</v>
      </c>
      <c r="I24" s="22">
        <v>1</v>
      </c>
      <c r="J24" s="27">
        <v>1</v>
      </c>
      <c r="K24" s="23"/>
      <c r="L24" s="28"/>
      <c r="M24" s="28"/>
      <c r="N24" s="29" t="s">
        <v>148</v>
      </c>
      <c r="O24" s="29">
        <v>2500</v>
      </c>
      <c r="P24" s="29"/>
      <c r="Q24" s="28"/>
      <c r="R24" s="30"/>
      <c r="S24" s="24"/>
      <c r="T24" s="40"/>
      <c r="U24" s="40"/>
      <c r="V24" s="25">
        <f t="shared" si="0"/>
        <v>0</v>
      </c>
      <c r="W24" s="25">
        <f t="shared" si="1"/>
        <v>0</v>
      </c>
      <c r="X24" s="26"/>
      <c r="Y24" s="27">
        <v>9</v>
      </c>
      <c r="Z24" s="27">
        <v>24</v>
      </c>
      <c r="AA24" s="27">
        <v>12</v>
      </c>
      <c r="AB24" s="26"/>
      <c r="AC24" s="31">
        <f t="shared" si="3"/>
        <v>0</v>
      </c>
      <c r="AD24" s="31">
        <f t="shared" si="4"/>
        <v>0</v>
      </c>
      <c r="AE24" s="31">
        <f t="shared" si="2"/>
        <v>0</v>
      </c>
      <c r="AF24"/>
    </row>
    <row r="25" spans="1:32" ht="24.95" customHeight="1">
      <c r="A25" s="19">
        <v>22</v>
      </c>
      <c r="B25" s="21" t="s">
        <v>68</v>
      </c>
      <c r="C25" s="21" t="s">
        <v>80</v>
      </c>
      <c r="D25" s="21" t="s">
        <v>70</v>
      </c>
      <c r="E25" s="21" t="s">
        <v>132</v>
      </c>
      <c r="F25" s="21" t="s">
        <v>133</v>
      </c>
      <c r="G25" s="21">
        <v>42</v>
      </c>
      <c r="H25" s="20">
        <v>1</v>
      </c>
      <c r="I25" s="22">
        <v>1</v>
      </c>
      <c r="J25" s="27">
        <v>1</v>
      </c>
      <c r="K25" s="23"/>
      <c r="L25" s="28"/>
      <c r="M25" s="28"/>
      <c r="N25" s="29" t="s">
        <v>148</v>
      </c>
      <c r="O25" s="29">
        <v>1000</v>
      </c>
      <c r="P25" s="29"/>
      <c r="Q25" s="28"/>
      <c r="R25" s="30"/>
      <c r="S25" s="24"/>
      <c r="T25" s="40"/>
      <c r="U25" s="40"/>
      <c r="V25" s="25">
        <f t="shared" si="0"/>
        <v>0</v>
      </c>
      <c r="W25" s="25">
        <f t="shared" si="1"/>
        <v>0</v>
      </c>
      <c r="X25" s="26"/>
      <c r="Y25" s="27">
        <v>9</v>
      </c>
      <c r="Z25" s="27">
        <v>24</v>
      </c>
      <c r="AA25" s="27">
        <v>12</v>
      </c>
      <c r="AB25" s="26"/>
      <c r="AC25" s="31">
        <f t="shared" si="3"/>
        <v>3157.056</v>
      </c>
      <c r="AD25" s="31">
        <f t="shared" si="4"/>
        <v>0</v>
      </c>
      <c r="AE25" s="31">
        <f t="shared" si="2"/>
        <v>3157.056</v>
      </c>
      <c r="AF25"/>
    </row>
    <row r="26" spans="1:32" ht="24.95" customHeight="1">
      <c r="A26" s="19">
        <v>23</v>
      </c>
      <c r="B26" s="21" t="s">
        <v>68</v>
      </c>
      <c r="C26" s="21" t="s">
        <v>80</v>
      </c>
      <c r="D26" s="21" t="s">
        <v>70</v>
      </c>
      <c r="E26" s="21" t="s">
        <v>130</v>
      </c>
      <c r="F26" s="21" t="s">
        <v>134</v>
      </c>
      <c r="G26" s="21">
        <v>0</v>
      </c>
      <c r="H26" s="20">
        <v>2</v>
      </c>
      <c r="I26" s="22">
        <v>1</v>
      </c>
      <c r="J26" s="27">
        <v>2</v>
      </c>
      <c r="K26" s="23"/>
      <c r="L26" s="28"/>
      <c r="M26" s="28"/>
      <c r="N26" s="29" t="s">
        <v>148</v>
      </c>
      <c r="O26" s="29">
        <v>2500</v>
      </c>
      <c r="P26" s="29"/>
      <c r="Q26" s="28"/>
      <c r="R26" s="30"/>
      <c r="S26" s="24"/>
      <c r="T26" s="40"/>
      <c r="U26" s="40"/>
      <c r="V26" s="25">
        <f t="shared" si="0"/>
        <v>0</v>
      </c>
      <c r="W26" s="25">
        <f t="shared" si="1"/>
        <v>0</v>
      </c>
      <c r="X26" s="26"/>
      <c r="Y26" s="27">
        <v>9</v>
      </c>
      <c r="Z26" s="27">
        <v>24</v>
      </c>
      <c r="AA26" s="27">
        <v>12</v>
      </c>
      <c r="AB26" s="26"/>
      <c r="AC26" s="31">
        <f t="shared" si="3"/>
        <v>0</v>
      </c>
      <c r="AD26" s="31">
        <f t="shared" si="4"/>
        <v>0</v>
      </c>
      <c r="AE26" s="31">
        <f t="shared" si="2"/>
        <v>0</v>
      </c>
      <c r="AF26"/>
    </row>
    <row r="27" spans="1:32" ht="24.95" customHeight="1">
      <c r="A27" s="19">
        <v>24</v>
      </c>
      <c r="B27" s="21" t="s">
        <v>68</v>
      </c>
      <c r="C27" s="21" t="s">
        <v>81</v>
      </c>
      <c r="D27" s="21" t="s">
        <v>70</v>
      </c>
      <c r="E27" s="21" t="s">
        <v>118</v>
      </c>
      <c r="F27" s="21" t="s">
        <v>119</v>
      </c>
      <c r="G27" s="21">
        <v>42</v>
      </c>
      <c r="H27" s="20">
        <v>2</v>
      </c>
      <c r="I27" s="22">
        <v>2</v>
      </c>
      <c r="J27" s="27">
        <v>4</v>
      </c>
      <c r="K27" s="23"/>
      <c r="L27" s="28"/>
      <c r="M27" s="28"/>
      <c r="N27" s="29" t="s">
        <v>148</v>
      </c>
      <c r="O27" s="29">
        <v>5000</v>
      </c>
      <c r="P27" s="29"/>
      <c r="Q27" s="28"/>
      <c r="R27" s="30"/>
      <c r="S27" s="24"/>
      <c r="T27" s="40"/>
      <c r="U27" s="40"/>
      <c r="V27" s="25">
        <f t="shared" si="0"/>
        <v>0</v>
      </c>
      <c r="W27" s="25">
        <f t="shared" si="1"/>
        <v>0</v>
      </c>
      <c r="X27" s="26"/>
      <c r="Y27" s="27">
        <v>9</v>
      </c>
      <c r="Z27" s="27">
        <v>24</v>
      </c>
      <c r="AA27" s="27">
        <v>12</v>
      </c>
      <c r="AB27" s="26"/>
      <c r="AC27" s="31">
        <f t="shared" si="3"/>
        <v>12628.224</v>
      </c>
      <c r="AD27" s="31">
        <f t="shared" si="4"/>
        <v>0</v>
      </c>
      <c r="AE27" s="31">
        <f t="shared" si="2"/>
        <v>12628.224</v>
      </c>
      <c r="AF27"/>
    </row>
    <row r="28" spans="1:32" ht="24.95" customHeight="1">
      <c r="A28" s="19">
        <v>25</v>
      </c>
      <c r="B28" s="21" t="s">
        <v>68</v>
      </c>
      <c r="C28" s="21" t="s">
        <v>81</v>
      </c>
      <c r="D28" s="21" t="s">
        <v>70</v>
      </c>
      <c r="E28" s="21" t="s">
        <v>124</v>
      </c>
      <c r="F28" s="21" t="s">
        <v>125</v>
      </c>
      <c r="G28" s="21">
        <v>26</v>
      </c>
      <c r="H28" s="20">
        <v>1</v>
      </c>
      <c r="I28" s="22">
        <v>1</v>
      </c>
      <c r="J28" s="27">
        <v>1</v>
      </c>
      <c r="K28" s="23"/>
      <c r="L28" s="28"/>
      <c r="M28" s="28"/>
      <c r="N28" s="29" t="s">
        <v>148</v>
      </c>
      <c r="O28" s="29">
        <v>1000</v>
      </c>
      <c r="P28" s="29"/>
      <c r="Q28" s="28"/>
      <c r="R28" s="30"/>
      <c r="S28" s="24"/>
      <c r="T28" s="40"/>
      <c r="U28" s="40"/>
      <c r="V28" s="25">
        <f t="shared" si="0"/>
        <v>0</v>
      </c>
      <c r="W28" s="25">
        <f t="shared" si="1"/>
        <v>0</v>
      </c>
      <c r="X28" s="26"/>
      <c r="Y28" s="27">
        <v>9</v>
      </c>
      <c r="Z28" s="27">
        <v>24</v>
      </c>
      <c r="AA28" s="27">
        <v>12</v>
      </c>
      <c r="AB28" s="26"/>
      <c r="AC28" s="31">
        <f t="shared" si="3"/>
        <v>1954.3679999999999</v>
      </c>
      <c r="AD28" s="31">
        <f t="shared" si="4"/>
        <v>0</v>
      </c>
      <c r="AE28" s="31">
        <f t="shared" si="2"/>
        <v>1954.3679999999999</v>
      </c>
      <c r="AF28"/>
    </row>
    <row r="29" spans="1:32" ht="24.95" customHeight="1">
      <c r="A29" s="19">
        <v>26</v>
      </c>
      <c r="B29" s="21" t="s">
        <v>68</v>
      </c>
      <c r="C29" s="21" t="s">
        <v>81</v>
      </c>
      <c r="D29" s="21" t="s">
        <v>70</v>
      </c>
      <c r="E29" s="21" t="s">
        <v>124</v>
      </c>
      <c r="F29" s="21" t="s">
        <v>126</v>
      </c>
      <c r="G29" s="21">
        <v>26</v>
      </c>
      <c r="H29" s="20">
        <v>1</v>
      </c>
      <c r="I29" s="22">
        <v>1</v>
      </c>
      <c r="J29" s="27">
        <v>1</v>
      </c>
      <c r="K29" s="23"/>
      <c r="L29" s="28"/>
      <c r="M29" s="28"/>
      <c r="N29" s="29" t="s">
        <v>148</v>
      </c>
      <c r="O29" s="29">
        <v>1000</v>
      </c>
      <c r="P29" s="29"/>
      <c r="Q29" s="28"/>
      <c r="R29" s="30"/>
      <c r="S29" s="24"/>
      <c r="T29" s="40"/>
      <c r="U29" s="40"/>
      <c r="V29" s="25">
        <f t="shared" si="0"/>
        <v>0</v>
      </c>
      <c r="W29" s="25">
        <f t="shared" si="1"/>
        <v>0</v>
      </c>
      <c r="X29" s="26"/>
      <c r="Y29" s="27">
        <v>9</v>
      </c>
      <c r="Z29" s="27">
        <v>24</v>
      </c>
      <c r="AA29" s="27">
        <v>12</v>
      </c>
      <c r="AB29" s="26"/>
      <c r="AC29" s="31">
        <f t="shared" si="3"/>
        <v>1954.3679999999999</v>
      </c>
      <c r="AD29" s="31">
        <f t="shared" si="4"/>
        <v>0</v>
      </c>
      <c r="AE29" s="31">
        <f t="shared" si="2"/>
        <v>1954.3679999999999</v>
      </c>
      <c r="AF29"/>
    </row>
    <row r="30" spans="1:32" ht="24.95" customHeight="1">
      <c r="A30" s="19">
        <v>27</v>
      </c>
      <c r="B30" s="21" t="s">
        <v>68</v>
      </c>
      <c r="C30" s="21" t="s">
        <v>81</v>
      </c>
      <c r="D30" s="21" t="s">
        <v>70</v>
      </c>
      <c r="E30" s="21" t="s">
        <v>124</v>
      </c>
      <c r="F30" s="21" t="s">
        <v>125</v>
      </c>
      <c r="G30" s="21">
        <v>26</v>
      </c>
      <c r="H30" s="20">
        <v>2</v>
      </c>
      <c r="I30" s="22">
        <v>1</v>
      </c>
      <c r="J30" s="27">
        <v>2</v>
      </c>
      <c r="K30" s="23"/>
      <c r="L30" s="28"/>
      <c r="M30" s="28"/>
      <c r="N30" s="29" t="s">
        <v>148</v>
      </c>
      <c r="O30" s="29">
        <v>1000</v>
      </c>
      <c r="P30" s="29"/>
      <c r="Q30" s="28"/>
      <c r="R30" s="30"/>
      <c r="S30" s="24"/>
      <c r="T30" s="40"/>
      <c r="U30" s="40"/>
      <c r="V30" s="25">
        <f t="shared" si="0"/>
        <v>0</v>
      </c>
      <c r="W30" s="25">
        <f t="shared" si="1"/>
        <v>0</v>
      </c>
      <c r="X30" s="26"/>
      <c r="Y30" s="27">
        <v>9</v>
      </c>
      <c r="Z30" s="27">
        <v>24</v>
      </c>
      <c r="AA30" s="27">
        <v>12</v>
      </c>
      <c r="AB30" s="26"/>
      <c r="AC30" s="31">
        <f t="shared" si="3"/>
        <v>3908.7359999999999</v>
      </c>
      <c r="AD30" s="31">
        <f t="shared" si="4"/>
        <v>0</v>
      </c>
      <c r="AE30" s="31">
        <f t="shared" si="2"/>
        <v>3908.7359999999999</v>
      </c>
      <c r="AF30"/>
    </row>
    <row r="31" spans="1:32" ht="24.95" customHeight="1">
      <c r="A31" s="19">
        <v>28</v>
      </c>
      <c r="B31" s="21" t="s">
        <v>68</v>
      </c>
      <c r="C31" s="21" t="s">
        <v>82</v>
      </c>
      <c r="D31" s="21" t="s">
        <v>70</v>
      </c>
      <c r="E31" s="21" t="s">
        <v>118</v>
      </c>
      <c r="F31" s="21" t="s">
        <v>119</v>
      </c>
      <c r="G31" s="21">
        <v>42</v>
      </c>
      <c r="H31" s="20">
        <v>2</v>
      </c>
      <c r="I31" s="22">
        <v>2</v>
      </c>
      <c r="J31" s="27">
        <v>4</v>
      </c>
      <c r="K31" s="23"/>
      <c r="L31" s="28"/>
      <c r="M31" s="28"/>
      <c r="N31" s="29" t="s">
        <v>148</v>
      </c>
      <c r="O31" s="29">
        <v>5000</v>
      </c>
      <c r="P31" s="29"/>
      <c r="Q31" s="28"/>
      <c r="R31" s="30"/>
      <c r="S31" s="24"/>
      <c r="T31" s="40"/>
      <c r="U31" s="40"/>
      <c r="V31" s="25">
        <f t="shared" si="0"/>
        <v>0</v>
      </c>
      <c r="W31" s="25">
        <f t="shared" si="1"/>
        <v>0</v>
      </c>
      <c r="X31" s="26"/>
      <c r="Y31" s="27">
        <v>9</v>
      </c>
      <c r="Z31" s="27">
        <v>24</v>
      </c>
      <c r="AA31" s="27">
        <v>12</v>
      </c>
      <c r="AB31" s="26"/>
      <c r="AC31" s="31">
        <f t="shared" si="3"/>
        <v>12628.224</v>
      </c>
      <c r="AD31" s="31">
        <f t="shared" si="4"/>
        <v>0</v>
      </c>
      <c r="AE31" s="31">
        <f t="shared" si="2"/>
        <v>12628.224</v>
      </c>
      <c r="AF31"/>
    </row>
    <row r="32" spans="1:32" ht="24.95" customHeight="1">
      <c r="A32" s="19">
        <v>29</v>
      </c>
      <c r="B32" s="21" t="s">
        <v>68</v>
      </c>
      <c r="C32" s="21" t="s">
        <v>83</v>
      </c>
      <c r="D32" s="21" t="s">
        <v>70</v>
      </c>
      <c r="E32" s="21" t="s">
        <v>122</v>
      </c>
      <c r="F32" s="21" t="s">
        <v>135</v>
      </c>
      <c r="G32" s="21">
        <v>60</v>
      </c>
      <c r="H32" s="20">
        <v>3</v>
      </c>
      <c r="I32" s="22">
        <v>1</v>
      </c>
      <c r="J32" s="27">
        <v>3</v>
      </c>
      <c r="K32" s="23"/>
      <c r="L32" s="28"/>
      <c r="M32" s="28"/>
      <c r="N32" s="29" t="s">
        <v>148</v>
      </c>
      <c r="O32" s="29">
        <v>800</v>
      </c>
      <c r="P32" s="29"/>
      <c r="Q32" s="28"/>
      <c r="R32" s="30"/>
      <c r="S32" s="24"/>
      <c r="T32" s="40"/>
      <c r="U32" s="40"/>
      <c r="V32" s="25">
        <f t="shared" si="0"/>
        <v>0</v>
      </c>
      <c r="W32" s="25">
        <f t="shared" si="1"/>
        <v>0</v>
      </c>
      <c r="X32" s="26"/>
      <c r="Y32" s="27">
        <v>9</v>
      </c>
      <c r="Z32" s="27">
        <v>24</v>
      </c>
      <c r="AA32" s="27">
        <v>12</v>
      </c>
      <c r="AB32" s="26"/>
      <c r="AC32" s="31">
        <f t="shared" si="3"/>
        <v>13530.24</v>
      </c>
      <c r="AD32" s="31">
        <f t="shared" si="4"/>
        <v>0</v>
      </c>
      <c r="AE32" s="31">
        <f t="shared" si="2"/>
        <v>13530.24</v>
      </c>
      <c r="AF32"/>
    </row>
    <row r="33" spans="1:32" ht="24.95" customHeight="1">
      <c r="A33" s="19">
        <v>30</v>
      </c>
      <c r="B33" s="21" t="s">
        <v>68</v>
      </c>
      <c r="C33" s="21" t="s">
        <v>83</v>
      </c>
      <c r="D33" s="21" t="s">
        <v>70</v>
      </c>
      <c r="E33" s="21" t="s">
        <v>136</v>
      </c>
      <c r="F33" s="21" t="s">
        <v>135</v>
      </c>
      <c r="G33" s="21">
        <v>40</v>
      </c>
      <c r="H33" s="20">
        <v>3</v>
      </c>
      <c r="I33" s="22">
        <v>1</v>
      </c>
      <c r="J33" s="27">
        <v>3</v>
      </c>
      <c r="K33" s="23"/>
      <c r="L33" s="28"/>
      <c r="M33" s="28"/>
      <c r="N33" s="29" t="s">
        <v>149</v>
      </c>
      <c r="O33" s="29">
        <v>400</v>
      </c>
      <c r="P33" s="29"/>
      <c r="Q33" s="28"/>
      <c r="R33" s="30"/>
      <c r="S33" s="24"/>
      <c r="T33" s="40"/>
      <c r="U33" s="40"/>
      <c r="V33" s="25">
        <f t="shared" si="0"/>
        <v>0</v>
      </c>
      <c r="W33" s="25">
        <f t="shared" si="1"/>
        <v>0</v>
      </c>
      <c r="X33" s="26"/>
      <c r="Y33" s="27">
        <v>9</v>
      </c>
      <c r="Z33" s="27">
        <v>24</v>
      </c>
      <c r="AA33" s="27">
        <v>12</v>
      </c>
      <c r="AB33" s="26"/>
      <c r="AC33" s="31">
        <f t="shared" si="3"/>
        <v>9020.16</v>
      </c>
      <c r="AD33" s="31">
        <f t="shared" si="4"/>
        <v>0</v>
      </c>
      <c r="AE33" s="31">
        <f t="shared" si="2"/>
        <v>9020.16</v>
      </c>
      <c r="AF33"/>
    </row>
    <row r="34" spans="1:32" ht="24.95" customHeight="1">
      <c r="A34" s="19">
        <v>31</v>
      </c>
      <c r="B34" s="21" t="s">
        <v>68</v>
      </c>
      <c r="C34" s="21" t="s">
        <v>83</v>
      </c>
      <c r="D34" s="21" t="s">
        <v>70</v>
      </c>
      <c r="E34" s="21" t="s">
        <v>124</v>
      </c>
      <c r="F34" s="21" t="s">
        <v>127</v>
      </c>
      <c r="G34" s="21">
        <v>26</v>
      </c>
      <c r="H34" s="20">
        <v>11</v>
      </c>
      <c r="I34" s="22">
        <v>2</v>
      </c>
      <c r="J34" s="27">
        <v>22</v>
      </c>
      <c r="K34" s="23"/>
      <c r="L34" s="28"/>
      <c r="M34" s="28"/>
      <c r="N34" s="29" t="s">
        <v>148</v>
      </c>
      <c r="O34" s="29">
        <v>2000</v>
      </c>
      <c r="P34" s="29"/>
      <c r="Q34" s="28"/>
      <c r="R34" s="30"/>
      <c r="S34" s="24"/>
      <c r="T34" s="40"/>
      <c r="U34" s="40"/>
      <c r="V34" s="25">
        <f t="shared" si="0"/>
        <v>0</v>
      </c>
      <c r="W34" s="25">
        <f t="shared" si="1"/>
        <v>0</v>
      </c>
      <c r="X34" s="26"/>
      <c r="Y34" s="27">
        <v>9</v>
      </c>
      <c r="Z34" s="27">
        <v>24</v>
      </c>
      <c r="AA34" s="27">
        <v>12</v>
      </c>
      <c r="AB34" s="26"/>
      <c r="AC34" s="31">
        <f t="shared" si="3"/>
        <v>42996.095999999998</v>
      </c>
      <c r="AD34" s="31">
        <f t="shared" si="4"/>
        <v>0</v>
      </c>
      <c r="AE34" s="31">
        <f t="shared" si="2"/>
        <v>42996.095999999998</v>
      </c>
      <c r="AF34"/>
    </row>
    <row r="35" spans="1:32" ht="24.95" customHeight="1">
      <c r="A35" s="19">
        <v>32</v>
      </c>
      <c r="B35" s="21" t="s">
        <v>68</v>
      </c>
      <c r="C35" s="21" t="s">
        <v>83</v>
      </c>
      <c r="D35" s="21" t="s">
        <v>70</v>
      </c>
      <c r="E35" s="21" t="s">
        <v>118</v>
      </c>
      <c r="F35" s="21" t="s">
        <v>128</v>
      </c>
      <c r="G35" s="21">
        <v>42</v>
      </c>
      <c r="H35" s="20">
        <v>2</v>
      </c>
      <c r="I35" s="22">
        <v>2</v>
      </c>
      <c r="J35" s="27">
        <v>4</v>
      </c>
      <c r="K35" s="23"/>
      <c r="L35" s="28"/>
      <c r="M35" s="28"/>
      <c r="N35" s="29" t="s">
        <v>148</v>
      </c>
      <c r="O35" s="29">
        <v>5000</v>
      </c>
      <c r="P35" s="29"/>
      <c r="Q35" s="28"/>
      <c r="R35" s="30"/>
      <c r="S35" s="24"/>
      <c r="T35" s="40"/>
      <c r="U35" s="40"/>
      <c r="V35" s="25">
        <f t="shared" si="0"/>
        <v>0</v>
      </c>
      <c r="W35" s="25">
        <f t="shared" si="1"/>
        <v>0</v>
      </c>
      <c r="X35" s="26"/>
      <c r="Y35" s="27">
        <v>9</v>
      </c>
      <c r="Z35" s="27">
        <v>24</v>
      </c>
      <c r="AA35" s="27">
        <v>12</v>
      </c>
      <c r="AB35" s="26"/>
      <c r="AC35" s="31">
        <f t="shared" si="3"/>
        <v>12628.224</v>
      </c>
      <c r="AD35" s="31">
        <f t="shared" si="4"/>
        <v>0</v>
      </c>
      <c r="AE35" s="31">
        <f t="shared" si="2"/>
        <v>12628.224</v>
      </c>
      <c r="AF35"/>
    </row>
    <row r="36" spans="1:32" ht="24.95" customHeight="1">
      <c r="A36" s="19">
        <v>33</v>
      </c>
      <c r="B36" s="21" t="s">
        <v>68</v>
      </c>
      <c r="C36" s="21" t="s">
        <v>83</v>
      </c>
      <c r="D36" s="21" t="s">
        <v>70</v>
      </c>
      <c r="E36" s="21" t="s">
        <v>118</v>
      </c>
      <c r="F36" s="21" t="s">
        <v>137</v>
      </c>
      <c r="G36" s="21">
        <v>42</v>
      </c>
      <c r="H36" s="20">
        <v>1</v>
      </c>
      <c r="I36" s="22">
        <v>1</v>
      </c>
      <c r="J36" s="27">
        <v>1</v>
      </c>
      <c r="K36" s="23"/>
      <c r="L36" s="28"/>
      <c r="M36" s="28"/>
      <c r="N36" s="29" t="s">
        <v>148</v>
      </c>
      <c r="O36" s="29">
        <v>2500</v>
      </c>
      <c r="P36" s="29"/>
      <c r="Q36" s="28"/>
      <c r="R36" s="30"/>
      <c r="S36" s="24"/>
      <c r="T36" s="40"/>
      <c r="U36" s="40"/>
      <c r="V36" s="25">
        <f t="shared" si="0"/>
        <v>0</v>
      </c>
      <c r="W36" s="25">
        <f t="shared" si="1"/>
        <v>0</v>
      </c>
      <c r="X36" s="26"/>
      <c r="Y36" s="27">
        <v>9</v>
      </c>
      <c r="Z36" s="27">
        <v>24</v>
      </c>
      <c r="AA36" s="27">
        <v>12</v>
      </c>
      <c r="AB36" s="26"/>
      <c r="AC36" s="31">
        <f t="shared" si="3"/>
        <v>3157.056</v>
      </c>
      <c r="AD36" s="31">
        <f t="shared" si="4"/>
        <v>0</v>
      </c>
      <c r="AE36" s="31">
        <f t="shared" si="2"/>
        <v>3157.056</v>
      </c>
      <c r="AF36"/>
    </row>
    <row r="37" spans="1:32" ht="24.95" customHeight="1">
      <c r="A37" s="19">
        <v>34</v>
      </c>
      <c r="B37" s="21" t="s">
        <v>68</v>
      </c>
      <c r="C37" s="21" t="s">
        <v>83</v>
      </c>
      <c r="D37" s="21" t="s">
        <v>70</v>
      </c>
      <c r="E37" s="21" t="s">
        <v>124</v>
      </c>
      <c r="F37" s="21" t="s">
        <v>138</v>
      </c>
      <c r="G37" s="21">
        <v>26</v>
      </c>
      <c r="H37" s="20">
        <v>2</v>
      </c>
      <c r="I37" s="22">
        <v>1</v>
      </c>
      <c r="J37" s="27">
        <v>2</v>
      </c>
      <c r="K37" s="23"/>
      <c r="L37" s="28"/>
      <c r="M37" s="28"/>
      <c r="N37" s="29" t="s">
        <v>148</v>
      </c>
      <c r="O37" s="29">
        <v>700</v>
      </c>
      <c r="P37" s="29"/>
      <c r="Q37" s="28"/>
      <c r="R37" s="30"/>
      <c r="S37" s="24"/>
      <c r="T37" s="40"/>
      <c r="U37" s="40"/>
      <c r="V37" s="25">
        <f t="shared" si="0"/>
        <v>0</v>
      </c>
      <c r="W37" s="25">
        <f t="shared" si="1"/>
        <v>0</v>
      </c>
      <c r="X37" s="26"/>
      <c r="Y37" s="27">
        <v>9</v>
      </c>
      <c r="Z37" s="27">
        <v>24</v>
      </c>
      <c r="AA37" s="27">
        <v>12</v>
      </c>
      <c r="AB37" s="26"/>
      <c r="AC37" s="31">
        <f t="shared" si="3"/>
        <v>3908.7359999999999</v>
      </c>
      <c r="AD37" s="31">
        <f t="shared" si="4"/>
        <v>0</v>
      </c>
      <c r="AE37" s="31">
        <f t="shared" si="2"/>
        <v>3908.7359999999999</v>
      </c>
      <c r="AF37"/>
    </row>
    <row r="38" spans="1:32" ht="24.95" customHeight="1">
      <c r="A38" s="19">
        <v>35</v>
      </c>
      <c r="B38" s="21" t="s">
        <v>68</v>
      </c>
      <c r="C38" s="21" t="s">
        <v>83</v>
      </c>
      <c r="D38" s="21" t="s">
        <v>70</v>
      </c>
      <c r="E38" s="21" t="s">
        <v>139</v>
      </c>
      <c r="F38" s="21" t="s">
        <v>126</v>
      </c>
      <c r="G38" s="21">
        <v>10</v>
      </c>
      <c r="H38" s="20">
        <v>1</v>
      </c>
      <c r="I38" s="22">
        <v>1</v>
      </c>
      <c r="J38" s="27">
        <v>1</v>
      </c>
      <c r="K38" s="23"/>
      <c r="L38" s="28"/>
      <c r="M38" s="28"/>
      <c r="N38" s="29" t="s">
        <v>148</v>
      </c>
      <c r="O38" s="29">
        <v>500</v>
      </c>
      <c r="P38" s="29"/>
      <c r="Q38" s="28"/>
      <c r="R38" s="30"/>
      <c r="S38" s="24"/>
      <c r="T38" s="40"/>
      <c r="U38" s="40"/>
      <c r="V38" s="25">
        <f t="shared" si="0"/>
        <v>0</v>
      </c>
      <c r="W38" s="25">
        <f t="shared" si="1"/>
        <v>0</v>
      </c>
      <c r="X38" s="26"/>
      <c r="Y38" s="27">
        <v>9</v>
      </c>
      <c r="Z38" s="27">
        <v>24</v>
      </c>
      <c r="AA38" s="27">
        <v>12</v>
      </c>
      <c r="AB38" s="26"/>
      <c r="AC38" s="31">
        <f t="shared" si="3"/>
        <v>751.68000000000006</v>
      </c>
      <c r="AD38" s="31">
        <f t="shared" si="4"/>
        <v>0</v>
      </c>
      <c r="AE38" s="31">
        <f t="shared" si="2"/>
        <v>751.68000000000006</v>
      </c>
      <c r="AF38"/>
    </row>
    <row r="39" spans="1:32" ht="24.95" customHeight="1">
      <c r="A39" s="19">
        <v>36</v>
      </c>
      <c r="B39" s="21" t="s">
        <v>68</v>
      </c>
      <c r="C39" s="21" t="s">
        <v>84</v>
      </c>
      <c r="D39" s="21" t="s">
        <v>70</v>
      </c>
      <c r="E39" s="21" t="s">
        <v>118</v>
      </c>
      <c r="F39" s="21" t="s">
        <v>128</v>
      </c>
      <c r="G39" s="21">
        <v>42</v>
      </c>
      <c r="H39" s="20">
        <v>9</v>
      </c>
      <c r="I39" s="22">
        <v>2</v>
      </c>
      <c r="J39" s="27">
        <v>18</v>
      </c>
      <c r="K39" s="23"/>
      <c r="L39" s="28"/>
      <c r="M39" s="28"/>
      <c r="N39" s="29" t="s">
        <v>148</v>
      </c>
      <c r="O39" s="29">
        <v>5000</v>
      </c>
      <c r="P39" s="29"/>
      <c r="Q39" s="28"/>
      <c r="R39" s="30"/>
      <c r="S39" s="24"/>
      <c r="T39" s="40"/>
      <c r="U39" s="40"/>
      <c r="V39" s="25">
        <f t="shared" si="0"/>
        <v>0</v>
      </c>
      <c r="W39" s="25">
        <f t="shared" si="1"/>
        <v>0</v>
      </c>
      <c r="X39" s="26"/>
      <c r="Y39" s="27">
        <v>9</v>
      </c>
      <c r="Z39" s="27">
        <v>24</v>
      </c>
      <c r="AA39" s="27">
        <v>12</v>
      </c>
      <c r="AB39" s="26"/>
      <c r="AC39" s="31">
        <f t="shared" si="3"/>
        <v>56827.007999999994</v>
      </c>
      <c r="AD39" s="31">
        <f t="shared" si="4"/>
        <v>0</v>
      </c>
      <c r="AE39" s="31">
        <f t="shared" si="2"/>
        <v>56827.007999999994</v>
      </c>
      <c r="AF39"/>
    </row>
    <row r="40" spans="1:32" ht="24.95" customHeight="1">
      <c r="A40" s="19">
        <v>37</v>
      </c>
      <c r="B40" s="21" t="s">
        <v>68</v>
      </c>
      <c r="C40" s="21" t="s">
        <v>85</v>
      </c>
      <c r="D40" s="21" t="s">
        <v>70</v>
      </c>
      <c r="E40" s="21" t="s">
        <v>118</v>
      </c>
      <c r="F40" s="21" t="s">
        <v>137</v>
      </c>
      <c r="G40" s="21">
        <v>42</v>
      </c>
      <c r="H40" s="21">
        <v>3</v>
      </c>
      <c r="I40" s="22">
        <v>1</v>
      </c>
      <c r="J40" s="27">
        <v>3</v>
      </c>
      <c r="K40" s="23"/>
      <c r="L40" s="28"/>
      <c r="M40" s="28"/>
      <c r="N40" s="29" t="s">
        <v>148</v>
      </c>
      <c r="O40" s="29">
        <v>2500</v>
      </c>
      <c r="P40" s="29"/>
      <c r="Q40" s="28"/>
      <c r="R40" s="30"/>
      <c r="S40" s="24"/>
      <c r="T40" s="40"/>
      <c r="U40" s="40"/>
      <c r="V40" s="25">
        <f t="shared" si="0"/>
        <v>0</v>
      </c>
      <c r="W40" s="25">
        <f t="shared" si="1"/>
        <v>0</v>
      </c>
      <c r="X40" s="26"/>
      <c r="Y40" s="27">
        <v>9</v>
      </c>
      <c r="Z40" s="27">
        <v>24</v>
      </c>
      <c r="AA40" s="27">
        <v>12</v>
      </c>
      <c r="AB40" s="26"/>
      <c r="AC40" s="31">
        <f t="shared" si="3"/>
        <v>9471.1679999999997</v>
      </c>
      <c r="AD40" s="31">
        <f t="shared" si="4"/>
        <v>0</v>
      </c>
      <c r="AE40" s="31">
        <f t="shared" si="2"/>
        <v>9471.1679999999997</v>
      </c>
      <c r="AF40"/>
    </row>
    <row r="41" spans="1:32" ht="24.95" customHeight="1">
      <c r="A41" s="19">
        <v>38</v>
      </c>
      <c r="B41" s="21" t="s">
        <v>68</v>
      </c>
      <c r="C41" s="21" t="s">
        <v>86</v>
      </c>
      <c r="D41" s="21" t="s">
        <v>70</v>
      </c>
      <c r="E41" s="21" t="s">
        <v>118</v>
      </c>
      <c r="F41" s="21" t="s">
        <v>119</v>
      </c>
      <c r="G41" s="21">
        <v>42</v>
      </c>
      <c r="H41" s="21">
        <v>3</v>
      </c>
      <c r="I41" s="22">
        <v>2</v>
      </c>
      <c r="J41" s="27">
        <v>6</v>
      </c>
      <c r="K41" s="23"/>
      <c r="L41" s="28"/>
      <c r="M41" s="28"/>
      <c r="N41" s="29" t="s">
        <v>148</v>
      </c>
      <c r="O41" s="29">
        <v>5000</v>
      </c>
      <c r="P41" s="29"/>
      <c r="Q41" s="28"/>
      <c r="R41" s="30"/>
      <c r="S41" s="24"/>
      <c r="T41" s="40"/>
      <c r="U41" s="40"/>
      <c r="V41" s="25">
        <f t="shared" si="0"/>
        <v>0</v>
      </c>
      <c r="W41" s="25">
        <f t="shared" si="1"/>
        <v>0</v>
      </c>
      <c r="X41" s="26"/>
      <c r="Y41" s="27">
        <v>9</v>
      </c>
      <c r="Z41" s="27">
        <v>24</v>
      </c>
      <c r="AA41" s="27">
        <v>12</v>
      </c>
      <c r="AB41" s="26"/>
      <c r="AC41" s="31">
        <f t="shared" si="3"/>
        <v>18942.335999999999</v>
      </c>
      <c r="AD41" s="31">
        <f t="shared" si="4"/>
        <v>0</v>
      </c>
      <c r="AE41" s="31">
        <f t="shared" si="2"/>
        <v>18942.335999999999</v>
      </c>
      <c r="AF41"/>
    </row>
    <row r="42" spans="1:32" ht="24.95" customHeight="1">
      <c r="A42" s="19">
        <v>39</v>
      </c>
      <c r="B42" s="21" t="s">
        <v>68</v>
      </c>
      <c r="C42" s="21" t="s">
        <v>87</v>
      </c>
      <c r="D42" s="21" t="s">
        <v>70</v>
      </c>
      <c r="E42" s="21" t="s">
        <v>118</v>
      </c>
      <c r="F42" s="21" t="s">
        <v>128</v>
      </c>
      <c r="G42" s="21">
        <v>42</v>
      </c>
      <c r="H42" s="21">
        <v>18</v>
      </c>
      <c r="I42" s="22">
        <v>2</v>
      </c>
      <c r="J42" s="27">
        <v>36</v>
      </c>
      <c r="K42" s="23"/>
      <c r="L42" s="28"/>
      <c r="M42" s="28"/>
      <c r="N42" s="29" t="s">
        <v>148</v>
      </c>
      <c r="O42" s="29">
        <v>5000</v>
      </c>
      <c r="P42" s="29"/>
      <c r="Q42" s="28"/>
      <c r="R42" s="30"/>
      <c r="S42" s="24"/>
      <c r="T42" s="40"/>
      <c r="U42" s="40"/>
      <c r="V42" s="25">
        <f t="shared" si="0"/>
        <v>0</v>
      </c>
      <c r="W42" s="25">
        <f t="shared" si="1"/>
        <v>0</v>
      </c>
      <c r="X42" s="26"/>
      <c r="Y42" s="27">
        <v>9</v>
      </c>
      <c r="Z42" s="27">
        <v>24</v>
      </c>
      <c r="AA42" s="27">
        <v>12</v>
      </c>
      <c r="AB42" s="26"/>
      <c r="AC42" s="31">
        <f t="shared" si="3"/>
        <v>113654.01599999999</v>
      </c>
      <c r="AD42" s="31">
        <f t="shared" si="4"/>
        <v>0</v>
      </c>
      <c r="AE42" s="31">
        <f t="shared" si="2"/>
        <v>113654.01599999999</v>
      </c>
      <c r="AF42"/>
    </row>
    <row r="43" spans="1:32" ht="24.95" customHeight="1">
      <c r="A43" s="19">
        <v>40</v>
      </c>
      <c r="B43" s="21" t="s">
        <v>68</v>
      </c>
      <c r="C43" s="21" t="s">
        <v>88</v>
      </c>
      <c r="D43" s="21" t="s">
        <v>70</v>
      </c>
      <c r="E43" s="21" t="s">
        <v>140</v>
      </c>
      <c r="F43" s="21" t="s">
        <v>141</v>
      </c>
      <c r="G43" s="21">
        <v>158</v>
      </c>
      <c r="H43" s="21">
        <v>6</v>
      </c>
      <c r="I43" s="22">
        <v>1</v>
      </c>
      <c r="J43" s="27">
        <v>6</v>
      </c>
      <c r="K43" s="23"/>
      <c r="L43" s="28"/>
      <c r="M43" s="28"/>
      <c r="N43" s="29" t="s">
        <v>149</v>
      </c>
      <c r="O43" s="29">
        <v>1000</v>
      </c>
      <c r="P43" s="29"/>
      <c r="Q43" s="28"/>
      <c r="R43" s="30"/>
      <c r="S43" s="24"/>
      <c r="T43" s="40"/>
      <c r="U43" s="40"/>
      <c r="V43" s="25">
        <f t="shared" si="0"/>
        <v>0</v>
      </c>
      <c r="W43" s="25">
        <f t="shared" si="1"/>
        <v>0</v>
      </c>
      <c r="X43" s="26"/>
      <c r="Y43" s="27">
        <v>9</v>
      </c>
      <c r="Z43" s="27">
        <v>24</v>
      </c>
      <c r="AA43" s="27">
        <v>12</v>
      </c>
      <c r="AB43" s="26"/>
      <c r="AC43" s="31">
        <f t="shared" si="3"/>
        <v>71259.263999999996</v>
      </c>
      <c r="AD43" s="31">
        <f t="shared" si="4"/>
        <v>0</v>
      </c>
      <c r="AE43" s="31">
        <f t="shared" si="2"/>
        <v>71259.263999999996</v>
      </c>
      <c r="AF43"/>
    </row>
    <row r="44" spans="1:32" ht="24.95" customHeight="1">
      <c r="A44" s="19">
        <v>41</v>
      </c>
      <c r="B44" s="21" t="s">
        <v>89</v>
      </c>
      <c r="C44" s="21" t="s">
        <v>90</v>
      </c>
      <c r="D44" s="21" t="s">
        <v>115</v>
      </c>
      <c r="E44" s="21" t="s">
        <v>118</v>
      </c>
      <c r="F44" s="21" t="s">
        <v>128</v>
      </c>
      <c r="G44" s="21">
        <v>42</v>
      </c>
      <c r="H44" s="21">
        <v>1</v>
      </c>
      <c r="I44" s="22">
        <v>2</v>
      </c>
      <c r="J44" s="27">
        <v>2</v>
      </c>
      <c r="K44" s="23"/>
      <c r="L44" s="28"/>
      <c r="M44" s="28"/>
      <c r="N44" s="29" t="s">
        <v>148</v>
      </c>
      <c r="O44" s="29">
        <v>5000</v>
      </c>
      <c r="P44" s="29"/>
      <c r="Q44" s="28"/>
      <c r="R44" s="30"/>
      <c r="S44" s="24"/>
      <c r="T44" s="40"/>
      <c r="U44" s="40"/>
      <c r="V44" s="25">
        <f t="shared" si="0"/>
        <v>0</v>
      </c>
      <c r="W44" s="25">
        <f t="shared" si="1"/>
        <v>0</v>
      </c>
      <c r="X44" s="26"/>
      <c r="Y44" s="27">
        <v>9</v>
      </c>
      <c r="Z44" s="27">
        <v>24</v>
      </c>
      <c r="AA44" s="27">
        <v>12</v>
      </c>
      <c r="AB44" s="26"/>
      <c r="AC44" s="31">
        <f t="shared" si="3"/>
        <v>6314.1120000000001</v>
      </c>
      <c r="AD44" s="31">
        <f t="shared" si="4"/>
        <v>0</v>
      </c>
      <c r="AE44" s="31">
        <f t="shared" si="2"/>
        <v>6314.1120000000001</v>
      </c>
      <c r="AF44"/>
    </row>
    <row r="45" spans="1:32" ht="24.95" customHeight="1">
      <c r="A45" s="19">
        <v>42</v>
      </c>
      <c r="B45" s="21" t="s">
        <v>89</v>
      </c>
      <c r="C45" s="21" t="s">
        <v>83</v>
      </c>
      <c r="D45" s="21" t="s">
        <v>70</v>
      </c>
      <c r="E45" s="21" t="s">
        <v>118</v>
      </c>
      <c r="F45" s="21" t="s">
        <v>128</v>
      </c>
      <c r="G45" s="21">
        <v>42</v>
      </c>
      <c r="H45" s="21">
        <v>4</v>
      </c>
      <c r="I45" s="22">
        <v>2</v>
      </c>
      <c r="J45" s="27">
        <v>8</v>
      </c>
      <c r="K45" s="23"/>
      <c r="L45" s="28"/>
      <c r="M45" s="28"/>
      <c r="N45" s="29" t="s">
        <v>148</v>
      </c>
      <c r="O45" s="29">
        <v>5000</v>
      </c>
      <c r="P45" s="29"/>
      <c r="Q45" s="28"/>
      <c r="R45" s="30"/>
      <c r="S45" s="24"/>
      <c r="T45" s="40"/>
      <c r="U45" s="40"/>
      <c r="V45" s="25">
        <f t="shared" si="0"/>
        <v>0</v>
      </c>
      <c r="W45" s="25">
        <f t="shared" si="1"/>
        <v>0</v>
      </c>
      <c r="X45" s="26"/>
      <c r="Y45" s="27">
        <v>9</v>
      </c>
      <c r="Z45" s="27">
        <v>24</v>
      </c>
      <c r="AA45" s="27">
        <v>12</v>
      </c>
      <c r="AB45" s="26"/>
      <c r="AC45" s="31">
        <f t="shared" si="3"/>
        <v>25256.448</v>
      </c>
      <c r="AD45" s="31">
        <f t="shared" si="4"/>
        <v>0</v>
      </c>
      <c r="AE45" s="31">
        <f t="shared" si="2"/>
        <v>25256.448</v>
      </c>
      <c r="AF45"/>
    </row>
    <row r="46" spans="1:32" ht="24.95" customHeight="1">
      <c r="A46" s="19">
        <v>43</v>
      </c>
      <c r="B46" s="21" t="s">
        <v>89</v>
      </c>
      <c r="C46" s="21" t="s">
        <v>83</v>
      </c>
      <c r="D46" s="21" t="s">
        <v>70</v>
      </c>
      <c r="E46" s="21" t="s">
        <v>118</v>
      </c>
      <c r="F46" s="21" t="s">
        <v>119</v>
      </c>
      <c r="G46" s="21">
        <v>42</v>
      </c>
      <c r="H46" s="21">
        <v>8</v>
      </c>
      <c r="I46" s="22">
        <v>2</v>
      </c>
      <c r="J46" s="27">
        <v>16</v>
      </c>
      <c r="K46" s="23"/>
      <c r="L46" s="28"/>
      <c r="M46" s="28"/>
      <c r="N46" s="29" t="s">
        <v>148</v>
      </c>
      <c r="O46" s="29">
        <v>5000</v>
      </c>
      <c r="P46" s="29"/>
      <c r="Q46" s="28"/>
      <c r="R46" s="30"/>
      <c r="S46" s="24"/>
      <c r="T46" s="40"/>
      <c r="U46" s="40"/>
      <c r="V46" s="25">
        <f t="shared" si="0"/>
        <v>0</v>
      </c>
      <c r="W46" s="25">
        <f t="shared" si="1"/>
        <v>0</v>
      </c>
      <c r="X46" s="26"/>
      <c r="Y46" s="27">
        <v>9</v>
      </c>
      <c r="Z46" s="27">
        <v>24</v>
      </c>
      <c r="AA46" s="27">
        <v>12</v>
      </c>
      <c r="AB46" s="26"/>
      <c r="AC46" s="31">
        <f t="shared" si="3"/>
        <v>50512.896000000001</v>
      </c>
      <c r="AD46" s="31">
        <f t="shared" si="4"/>
        <v>0</v>
      </c>
      <c r="AE46" s="31">
        <f t="shared" si="2"/>
        <v>50512.896000000001</v>
      </c>
      <c r="AF46"/>
    </row>
    <row r="47" spans="1:32" ht="24.95" customHeight="1">
      <c r="A47" s="19">
        <v>44</v>
      </c>
      <c r="B47" s="21" t="s">
        <v>89</v>
      </c>
      <c r="C47" s="21" t="s">
        <v>91</v>
      </c>
      <c r="D47" s="21" t="s">
        <v>70</v>
      </c>
      <c r="E47" s="21" t="s">
        <v>118</v>
      </c>
      <c r="F47" s="21" t="s">
        <v>119</v>
      </c>
      <c r="G47" s="21">
        <v>42</v>
      </c>
      <c r="H47" s="21">
        <v>9</v>
      </c>
      <c r="I47" s="22">
        <v>2</v>
      </c>
      <c r="J47" s="27">
        <v>18</v>
      </c>
      <c r="K47" s="23"/>
      <c r="L47" s="28"/>
      <c r="M47" s="28"/>
      <c r="N47" s="29" t="s">
        <v>148</v>
      </c>
      <c r="O47" s="29">
        <v>5000</v>
      </c>
      <c r="P47" s="29"/>
      <c r="Q47" s="28"/>
      <c r="R47" s="30"/>
      <c r="S47" s="24"/>
      <c r="T47" s="40"/>
      <c r="U47" s="40"/>
      <c r="V47" s="25">
        <f t="shared" si="0"/>
        <v>0</v>
      </c>
      <c r="W47" s="25">
        <f t="shared" si="1"/>
        <v>0</v>
      </c>
      <c r="X47" s="26"/>
      <c r="Y47" s="27">
        <v>9</v>
      </c>
      <c r="Z47" s="27">
        <v>24</v>
      </c>
      <c r="AA47" s="27">
        <v>12</v>
      </c>
      <c r="AB47" s="26"/>
      <c r="AC47" s="31">
        <f t="shared" si="3"/>
        <v>56827.007999999994</v>
      </c>
      <c r="AD47" s="31">
        <f t="shared" si="4"/>
        <v>0</v>
      </c>
      <c r="AE47" s="31">
        <f t="shared" si="2"/>
        <v>56827.007999999994</v>
      </c>
      <c r="AF47"/>
    </row>
    <row r="48" spans="1:32" ht="24.95" customHeight="1">
      <c r="A48" s="19">
        <v>45</v>
      </c>
      <c r="B48" s="21" t="s">
        <v>89</v>
      </c>
      <c r="C48" s="21" t="s">
        <v>91</v>
      </c>
      <c r="D48" s="21" t="s">
        <v>70</v>
      </c>
      <c r="E48" s="21" t="s">
        <v>118</v>
      </c>
      <c r="F48" s="21" t="s">
        <v>120</v>
      </c>
      <c r="G48" s="21">
        <v>42</v>
      </c>
      <c r="H48" s="21">
        <v>1</v>
      </c>
      <c r="I48" s="22">
        <v>1</v>
      </c>
      <c r="J48" s="27">
        <v>1</v>
      </c>
      <c r="K48" s="23"/>
      <c r="L48" s="28"/>
      <c r="M48" s="28"/>
      <c r="N48" s="29" t="s">
        <v>148</v>
      </c>
      <c r="O48" s="29">
        <v>2500</v>
      </c>
      <c r="P48" s="29"/>
      <c r="Q48" s="28"/>
      <c r="R48" s="30"/>
      <c r="S48" s="24"/>
      <c r="T48" s="40"/>
      <c r="U48" s="40"/>
      <c r="V48" s="25">
        <f t="shared" si="0"/>
        <v>0</v>
      </c>
      <c r="W48" s="25">
        <f t="shared" si="1"/>
        <v>0</v>
      </c>
      <c r="X48" s="26"/>
      <c r="Y48" s="27">
        <v>9</v>
      </c>
      <c r="Z48" s="27">
        <v>24</v>
      </c>
      <c r="AA48" s="27">
        <v>12</v>
      </c>
      <c r="AB48" s="26"/>
      <c r="AC48" s="31">
        <f t="shared" si="3"/>
        <v>3157.056</v>
      </c>
      <c r="AD48" s="31">
        <f t="shared" si="4"/>
        <v>0</v>
      </c>
      <c r="AE48" s="31">
        <f t="shared" si="2"/>
        <v>3157.056</v>
      </c>
      <c r="AF48"/>
    </row>
    <row r="49" spans="1:32" ht="24.95" customHeight="1">
      <c r="A49" s="19">
        <v>46</v>
      </c>
      <c r="B49" s="21" t="s">
        <v>89</v>
      </c>
      <c r="C49" s="21" t="s">
        <v>92</v>
      </c>
      <c r="D49" s="21" t="s">
        <v>70</v>
      </c>
      <c r="E49" s="21" t="s">
        <v>118</v>
      </c>
      <c r="F49" s="21" t="s">
        <v>119</v>
      </c>
      <c r="G49" s="21">
        <v>42</v>
      </c>
      <c r="H49" s="21">
        <v>3</v>
      </c>
      <c r="I49" s="22">
        <v>2</v>
      </c>
      <c r="J49" s="27">
        <v>6</v>
      </c>
      <c r="K49" s="23"/>
      <c r="L49" s="28"/>
      <c r="M49" s="28"/>
      <c r="N49" s="29" t="s">
        <v>148</v>
      </c>
      <c r="O49" s="29">
        <v>5000</v>
      </c>
      <c r="P49" s="29"/>
      <c r="Q49" s="28"/>
      <c r="R49" s="30"/>
      <c r="S49" s="24"/>
      <c r="T49" s="40"/>
      <c r="U49" s="40"/>
      <c r="V49" s="25">
        <f t="shared" si="0"/>
        <v>0</v>
      </c>
      <c r="W49" s="25">
        <f t="shared" si="1"/>
        <v>0</v>
      </c>
      <c r="X49" s="26"/>
      <c r="Y49" s="27">
        <v>9</v>
      </c>
      <c r="Z49" s="27">
        <v>24</v>
      </c>
      <c r="AA49" s="27">
        <v>12</v>
      </c>
      <c r="AB49" s="26"/>
      <c r="AC49" s="31">
        <f t="shared" si="3"/>
        <v>18942.335999999999</v>
      </c>
      <c r="AD49" s="31">
        <f t="shared" si="4"/>
        <v>0</v>
      </c>
      <c r="AE49" s="31">
        <f t="shared" si="2"/>
        <v>18942.335999999999</v>
      </c>
      <c r="AF49"/>
    </row>
    <row r="50" spans="1:32" ht="24.95" customHeight="1">
      <c r="A50" s="19">
        <v>47</v>
      </c>
      <c r="B50" s="21" t="s">
        <v>89</v>
      </c>
      <c r="C50" s="21" t="s">
        <v>93</v>
      </c>
      <c r="D50" s="21" t="s">
        <v>70</v>
      </c>
      <c r="E50" s="21" t="s">
        <v>118</v>
      </c>
      <c r="F50" s="21" t="s">
        <v>119</v>
      </c>
      <c r="G50" s="21">
        <v>42</v>
      </c>
      <c r="H50" s="21">
        <v>6</v>
      </c>
      <c r="I50" s="22">
        <v>2</v>
      </c>
      <c r="J50" s="27">
        <v>12</v>
      </c>
      <c r="K50" s="23"/>
      <c r="L50" s="28"/>
      <c r="M50" s="28"/>
      <c r="N50" s="29" t="s">
        <v>148</v>
      </c>
      <c r="O50" s="29">
        <v>5000</v>
      </c>
      <c r="P50" s="29"/>
      <c r="Q50" s="28"/>
      <c r="R50" s="30"/>
      <c r="S50" s="24"/>
      <c r="T50" s="40"/>
      <c r="U50" s="40"/>
      <c r="V50" s="25">
        <f t="shared" si="0"/>
        <v>0</v>
      </c>
      <c r="W50" s="25">
        <f t="shared" si="1"/>
        <v>0</v>
      </c>
      <c r="X50" s="26"/>
      <c r="Y50" s="27">
        <v>9</v>
      </c>
      <c r="Z50" s="27">
        <v>24</v>
      </c>
      <c r="AA50" s="27">
        <v>12</v>
      </c>
      <c r="AB50" s="26"/>
      <c r="AC50" s="31">
        <f t="shared" si="3"/>
        <v>37884.671999999999</v>
      </c>
      <c r="AD50" s="31">
        <f t="shared" si="4"/>
        <v>0</v>
      </c>
      <c r="AE50" s="31">
        <f t="shared" si="2"/>
        <v>37884.671999999999</v>
      </c>
      <c r="AF50"/>
    </row>
    <row r="51" spans="1:32" ht="24.95" customHeight="1">
      <c r="A51" s="19">
        <v>48</v>
      </c>
      <c r="B51" s="21" t="s">
        <v>89</v>
      </c>
      <c r="C51" s="21" t="s">
        <v>93</v>
      </c>
      <c r="D51" s="21" t="s">
        <v>70</v>
      </c>
      <c r="E51" s="21" t="s">
        <v>118</v>
      </c>
      <c r="F51" s="21" t="s">
        <v>120</v>
      </c>
      <c r="G51" s="21">
        <v>42</v>
      </c>
      <c r="H51" s="21">
        <v>1</v>
      </c>
      <c r="I51" s="22">
        <v>1</v>
      </c>
      <c r="J51" s="27">
        <v>1</v>
      </c>
      <c r="K51" s="23"/>
      <c r="L51" s="28"/>
      <c r="M51" s="28"/>
      <c r="N51" s="29" t="s">
        <v>148</v>
      </c>
      <c r="O51" s="29">
        <v>2500</v>
      </c>
      <c r="P51" s="29"/>
      <c r="Q51" s="28"/>
      <c r="R51" s="30"/>
      <c r="S51" s="24"/>
      <c r="T51" s="40"/>
      <c r="U51" s="40"/>
      <c r="V51" s="25">
        <f t="shared" si="0"/>
        <v>0</v>
      </c>
      <c r="W51" s="25">
        <f t="shared" si="1"/>
        <v>0</v>
      </c>
      <c r="X51" s="26"/>
      <c r="Y51" s="27">
        <v>9</v>
      </c>
      <c r="Z51" s="27">
        <v>24</v>
      </c>
      <c r="AA51" s="27">
        <v>12</v>
      </c>
      <c r="AB51" s="26"/>
      <c r="AC51" s="31">
        <f t="shared" si="3"/>
        <v>3157.056</v>
      </c>
      <c r="AD51" s="31">
        <f t="shared" si="4"/>
        <v>0</v>
      </c>
      <c r="AE51" s="31">
        <f t="shared" si="2"/>
        <v>3157.056</v>
      </c>
      <c r="AF51"/>
    </row>
    <row r="52" spans="1:32" ht="24.95" customHeight="1">
      <c r="A52" s="19">
        <v>49</v>
      </c>
      <c r="B52" s="21" t="s">
        <v>89</v>
      </c>
      <c r="C52" s="21" t="s">
        <v>94</v>
      </c>
      <c r="D52" s="21" t="s">
        <v>70</v>
      </c>
      <c r="E52" s="21" t="s">
        <v>118</v>
      </c>
      <c r="F52" s="21" t="s">
        <v>119</v>
      </c>
      <c r="G52" s="21">
        <v>42</v>
      </c>
      <c r="H52" s="21">
        <v>6</v>
      </c>
      <c r="I52" s="22">
        <v>2</v>
      </c>
      <c r="J52" s="27">
        <v>12</v>
      </c>
      <c r="K52" s="23"/>
      <c r="L52" s="28"/>
      <c r="M52" s="28"/>
      <c r="N52" s="29" t="s">
        <v>148</v>
      </c>
      <c r="O52" s="29">
        <v>5000</v>
      </c>
      <c r="P52" s="29"/>
      <c r="Q52" s="28"/>
      <c r="R52" s="30"/>
      <c r="S52" s="24"/>
      <c r="T52" s="40"/>
      <c r="U52" s="40"/>
      <c r="V52" s="25">
        <f t="shared" si="0"/>
        <v>0</v>
      </c>
      <c r="W52" s="25">
        <f t="shared" si="1"/>
        <v>0</v>
      </c>
      <c r="X52" s="26"/>
      <c r="Y52" s="27">
        <v>9</v>
      </c>
      <c r="Z52" s="27">
        <v>24</v>
      </c>
      <c r="AA52" s="27">
        <v>12</v>
      </c>
      <c r="AB52" s="26"/>
      <c r="AC52" s="31">
        <f t="shared" si="3"/>
        <v>37884.671999999999</v>
      </c>
      <c r="AD52" s="31">
        <f t="shared" si="4"/>
        <v>0</v>
      </c>
      <c r="AE52" s="31">
        <f t="shared" si="2"/>
        <v>37884.671999999999</v>
      </c>
      <c r="AF52"/>
    </row>
    <row r="53" spans="1:32" ht="24.95" customHeight="1">
      <c r="A53" s="19">
        <v>50</v>
      </c>
      <c r="B53" s="21" t="s">
        <v>89</v>
      </c>
      <c r="C53" s="21" t="s">
        <v>94</v>
      </c>
      <c r="D53" s="21" t="s">
        <v>70</v>
      </c>
      <c r="E53" s="21" t="s">
        <v>118</v>
      </c>
      <c r="F53" s="21" t="s">
        <v>120</v>
      </c>
      <c r="G53" s="21">
        <v>42</v>
      </c>
      <c r="H53" s="21">
        <v>1</v>
      </c>
      <c r="I53" s="22">
        <v>1</v>
      </c>
      <c r="J53" s="27">
        <v>1</v>
      </c>
      <c r="K53" s="23"/>
      <c r="L53" s="28"/>
      <c r="M53" s="28"/>
      <c r="N53" s="29" t="s">
        <v>148</v>
      </c>
      <c r="O53" s="29">
        <v>2500</v>
      </c>
      <c r="P53" s="29"/>
      <c r="Q53" s="28"/>
      <c r="R53" s="30"/>
      <c r="S53" s="24"/>
      <c r="T53" s="40"/>
      <c r="U53" s="40"/>
      <c r="V53" s="25">
        <f t="shared" si="0"/>
        <v>0</v>
      </c>
      <c r="W53" s="25">
        <f t="shared" si="1"/>
        <v>0</v>
      </c>
      <c r="X53" s="26"/>
      <c r="Y53" s="27">
        <v>9</v>
      </c>
      <c r="Z53" s="27">
        <v>24</v>
      </c>
      <c r="AA53" s="27">
        <v>12</v>
      </c>
      <c r="AB53" s="26"/>
      <c r="AC53" s="31">
        <f t="shared" si="3"/>
        <v>3157.056</v>
      </c>
      <c r="AD53" s="31">
        <f t="shared" si="4"/>
        <v>0</v>
      </c>
      <c r="AE53" s="31">
        <f t="shared" si="2"/>
        <v>3157.056</v>
      </c>
      <c r="AF53"/>
    </row>
    <row r="54" spans="1:32" ht="24.95" customHeight="1">
      <c r="A54" s="19">
        <v>51</v>
      </c>
      <c r="B54" s="21" t="s">
        <v>89</v>
      </c>
      <c r="C54" s="21" t="s">
        <v>95</v>
      </c>
      <c r="D54" s="21" t="s">
        <v>70</v>
      </c>
      <c r="E54" s="21" t="s">
        <v>118</v>
      </c>
      <c r="F54" s="21" t="s">
        <v>119</v>
      </c>
      <c r="G54" s="21">
        <v>42</v>
      </c>
      <c r="H54" s="21">
        <v>6</v>
      </c>
      <c r="I54" s="22">
        <v>2</v>
      </c>
      <c r="J54" s="27">
        <v>12</v>
      </c>
      <c r="K54" s="23"/>
      <c r="L54" s="28"/>
      <c r="M54" s="28"/>
      <c r="N54" s="29" t="s">
        <v>148</v>
      </c>
      <c r="O54" s="29">
        <v>5000</v>
      </c>
      <c r="P54" s="29"/>
      <c r="Q54" s="28"/>
      <c r="R54" s="30"/>
      <c r="S54" s="24"/>
      <c r="T54" s="40"/>
      <c r="U54" s="40"/>
      <c r="V54" s="25">
        <f t="shared" si="0"/>
        <v>0</v>
      </c>
      <c r="W54" s="25">
        <f t="shared" si="1"/>
        <v>0</v>
      </c>
      <c r="X54" s="26"/>
      <c r="Y54" s="27">
        <v>9</v>
      </c>
      <c r="Z54" s="27">
        <v>24</v>
      </c>
      <c r="AA54" s="27">
        <v>12</v>
      </c>
      <c r="AB54" s="26"/>
      <c r="AC54" s="31">
        <f t="shared" si="3"/>
        <v>37884.671999999999</v>
      </c>
      <c r="AD54" s="31">
        <f t="shared" si="4"/>
        <v>0</v>
      </c>
      <c r="AE54" s="31">
        <f t="shared" si="2"/>
        <v>37884.671999999999</v>
      </c>
      <c r="AF54"/>
    </row>
    <row r="55" spans="1:32" ht="24.95" customHeight="1">
      <c r="A55" s="19">
        <v>52</v>
      </c>
      <c r="B55" s="21" t="s">
        <v>89</v>
      </c>
      <c r="C55" s="21" t="s">
        <v>95</v>
      </c>
      <c r="D55" s="21" t="s">
        <v>70</v>
      </c>
      <c r="E55" s="21" t="s">
        <v>118</v>
      </c>
      <c r="F55" s="21" t="s">
        <v>120</v>
      </c>
      <c r="G55" s="21">
        <v>42</v>
      </c>
      <c r="H55" s="21">
        <v>1</v>
      </c>
      <c r="I55" s="22">
        <v>1</v>
      </c>
      <c r="J55" s="27">
        <v>1</v>
      </c>
      <c r="K55" s="23"/>
      <c r="L55" s="28"/>
      <c r="M55" s="28"/>
      <c r="N55" s="29" t="s">
        <v>148</v>
      </c>
      <c r="O55" s="29">
        <v>2500</v>
      </c>
      <c r="P55" s="29"/>
      <c r="Q55" s="28"/>
      <c r="R55" s="30"/>
      <c r="S55" s="24"/>
      <c r="T55" s="40"/>
      <c r="U55" s="40"/>
      <c r="V55" s="25">
        <f t="shared" si="0"/>
        <v>0</v>
      </c>
      <c r="W55" s="25">
        <f t="shared" si="1"/>
        <v>0</v>
      </c>
      <c r="X55" s="26"/>
      <c r="Y55" s="27">
        <v>9</v>
      </c>
      <c r="Z55" s="27">
        <v>24</v>
      </c>
      <c r="AA55" s="27">
        <v>12</v>
      </c>
      <c r="AB55" s="26"/>
      <c r="AC55" s="31">
        <f t="shared" si="3"/>
        <v>3157.056</v>
      </c>
      <c r="AD55" s="31">
        <f t="shared" si="4"/>
        <v>0</v>
      </c>
      <c r="AE55" s="31">
        <f t="shared" si="2"/>
        <v>3157.056</v>
      </c>
      <c r="AF55"/>
    </row>
    <row r="56" spans="1:32" ht="24.95" customHeight="1">
      <c r="A56" s="19">
        <v>53</v>
      </c>
      <c r="B56" s="21" t="s">
        <v>89</v>
      </c>
      <c r="C56" s="21" t="s">
        <v>96</v>
      </c>
      <c r="D56" s="21" t="s">
        <v>70</v>
      </c>
      <c r="E56" s="21" t="s">
        <v>118</v>
      </c>
      <c r="F56" s="21" t="s">
        <v>119</v>
      </c>
      <c r="G56" s="21">
        <v>42</v>
      </c>
      <c r="H56" s="21">
        <v>6</v>
      </c>
      <c r="I56" s="22">
        <v>2</v>
      </c>
      <c r="J56" s="27">
        <v>12</v>
      </c>
      <c r="K56" s="23"/>
      <c r="L56" s="28"/>
      <c r="M56" s="28"/>
      <c r="N56" s="29" t="s">
        <v>148</v>
      </c>
      <c r="O56" s="29">
        <v>5000</v>
      </c>
      <c r="P56" s="29"/>
      <c r="Q56" s="28"/>
      <c r="R56" s="30"/>
      <c r="S56" s="24"/>
      <c r="T56" s="40"/>
      <c r="U56" s="40"/>
      <c r="V56" s="25">
        <f t="shared" si="0"/>
        <v>0</v>
      </c>
      <c r="W56" s="25">
        <f t="shared" si="1"/>
        <v>0</v>
      </c>
      <c r="X56" s="26"/>
      <c r="Y56" s="27">
        <v>9</v>
      </c>
      <c r="Z56" s="27">
        <v>24</v>
      </c>
      <c r="AA56" s="27">
        <v>12</v>
      </c>
      <c r="AB56" s="26"/>
      <c r="AC56" s="31">
        <f t="shared" si="3"/>
        <v>37884.671999999999</v>
      </c>
      <c r="AD56" s="31">
        <f t="shared" si="4"/>
        <v>0</v>
      </c>
      <c r="AE56" s="31">
        <f t="shared" si="2"/>
        <v>37884.671999999999</v>
      </c>
      <c r="AF56"/>
    </row>
    <row r="57" spans="1:32" ht="24.95" customHeight="1">
      <c r="A57" s="19">
        <v>54</v>
      </c>
      <c r="B57" s="21" t="s">
        <v>89</v>
      </c>
      <c r="C57" s="21" t="s">
        <v>96</v>
      </c>
      <c r="D57" s="21" t="s">
        <v>70</v>
      </c>
      <c r="E57" s="21" t="s">
        <v>118</v>
      </c>
      <c r="F57" s="21" t="s">
        <v>120</v>
      </c>
      <c r="G57" s="21">
        <v>42</v>
      </c>
      <c r="H57" s="21">
        <v>1</v>
      </c>
      <c r="I57" s="22">
        <v>1</v>
      </c>
      <c r="J57" s="27">
        <v>1</v>
      </c>
      <c r="K57" s="23"/>
      <c r="L57" s="28"/>
      <c r="M57" s="28"/>
      <c r="N57" s="29" t="s">
        <v>148</v>
      </c>
      <c r="O57" s="29">
        <v>2500</v>
      </c>
      <c r="P57" s="29"/>
      <c r="Q57" s="28"/>
      <c r="R57" s="30"/>
      <c r="S57" s="24"/>
      <c r="T57" s="40"/>
      <c r="U57" s="40"/>
      <c r="V57" s="25">
        <f t="shared" si="0"/>
        <v>0</v>
      </c>
      <c r="W57" s="25">
        <f t="shared" si="1"/>
        <v>0</v>
      </c>
      <c r="X57" s="26"/>
      <c r="Y57" s="27">
        <v>9</v>
      </c>
      <c r="Z57" s="27">
        <v>24</v>
      </c>
      <c r="AA57" s="27">
        <v>12</v>
      </c>
      <c r="AB57" s="26"/>
      <c r="AC57" s="31">
        <f t="shared" si="3"/>
        <v>3157.056</v>
      </c>
      <c r="AD57" s="31">
        <f t="shared" si="4"/>
        <v>0</v>
      </c>
      <c r="AE57" s="31">
        <f t="shared" si="2"/>
        <v>3157.056</v>
      </c>
      <c r="AF57"/>
    </row>
    <row r="58" spans="1:32" ht="24.95" customHeight="1">
      <c r="A58" s="19">
        <v>55</v>
      </c>
      <c r="B58" s="21" t="s">
        <v>89</v>
      </c>
      <c r="C58" s="21" t="s">
        <v>97</v>
      </c>
      <c r="D58" s="21" t="s">
        <v>70</v>
      </c>
      <c r="E58" s="21" t="s">
        <v>118</v>
      </c>
      <c r="F58" s="21" t="s">
        <v>119</v>
      </c>
      <c r="G58" s="21">
        <v>42</v>
      </c>
      <c r="H58" s="21">
        <v>6</v>
      </c>
      <c r="I58" s="22">
        <v>2</v>
      </c>
      <c r="J58" s="27">
        <v>12</v>
      </c>
      <c r="K58" s="23"/>
      <c r="L58" s="28"/>
      <c r="M58" s="28"/>
      <c r="N58" s="29" t="s">
        <v>148</v>
      </c>
      <c r="O58" s="29">
        <v>5000</v>
      </c>
      <c r="P58" s="29"/>
      <c r="Q58" s="28"/>
      <c r="R58" s="30"/>
      <c r="S58" s="24"/>
      <c r="T58" s="40"/>
      <c r="U58" s="40"/>
      <c r="V58" s="25">
        <f t="shared" si="0"/>
        <v>0</v>
      </c>
      <c r="W58" s="25">
        <f t="shared" si="1"/>
        <v>0</v>
      </c>
      <c r="X58" s="26"/>
      <c r="Y58" s="27">
        <v>9</v>
      </c>
      <c r="Z58" s="27">
        <v>24</v>
      </c>
      <c r="AA58" s="27">
        <v>12</v>
      </c>
      <c r="AB58" s="26"/>
      <c r="AC58" s="31">
        <f t="shared" si="3"/>
        <v>37884.671999999999</v>
      </c>
      <c r="AD58" s="31">
        <f t="shared" si="4"/>
        <v>0</v>
      </c>
      <c r="AE58" s="31">
        <f t="shared" si="2"/>
        <v>37884.671999999999</v>
      </c>
      <c r="AF58"/>
    </row>
    <row r="59" spans="1:32" ht="24.95" customHeight="1">
      <c r="A59" s="19">
        <v>56</v>
      </c>
      <c r="B59" s="21" t="s">
        <v>89</v>
      </c>
      <c r="C59" s="21" t="s">
        <v>97</v>
      </c>
      <c r="D59" s="21" t="s">
        <v>70</v>
      </c>
      <c r="E59" s="21" t="s">
        <v>118</v>
      </c>
      <c r="F59" s="21" t="s">
        <v>120</v>
      </c>
      <c r="G59" s="21">
        <v>42</v>
      </c>
      <c r="H59" s="21">
        <v>1</v>
      </c>
      <c r="I59" s="22">
        <v>1</v>
      </c>
      <c r="J59" s="27">
        <v>1</v>
      </c>
      <c r="K59" s="23"/>
      <c r="L59" s="28"/>
      <c r="M59" s="28"/>
      <c r="N59" s="29" t="s">
        <v>148</v>
      </c>
      <c r="O59" s="29">
        <v>10000</v>
      </c>
      <c r="P59" s="29"/>
      <c r="Q59" s="28"/>
      <c r="R59" s="30"/>
      <c r="S59" s="24"/>
      <c r="T59" s="40"/>
      <c r="U59" s="40"/>
      <c r="V59" s="25">
        <f t="shared" si="0"/>
        <v>0</v>
      </c>
      <c r="W59" s="25">
        <f t="shared" si="1"/>
        <v>0</v>
      </c>
      <c r="X59" s="26"/>
      <c r="Y59" s="27">
        <v>9</v>
      </c>
      <c r="Z59" s="27">
        <v>24</v>
      </c>
      <c r="AA59" s="27">
        <v>12</v>
      </c>
      <c r="AB59" s="26"/>
      <c r="AC59" s="31">
        <f t="shared" si="3"/>
        <v>3157.056</v>
      </c>
      <c r="AD59" s="31">
        <f t="shared" si="4"/>
        <v>0</v>
      </c>
      <c r="AE59" s="31">
        <f t="shared" si="2"/>
        <v>3157.056</v>
      </c>
      <c r="AF59"/>
    </row>
    <row r="60" spans="1:32" ht="24.95" customHeight="1">
      <c r="A60" s="19">
        <v>57</v>
      </c>
      <c r="B60" s="21" t="s">
        <v>89</v>
      </c>
      <c r="C60" s="21" t="s">
        <v>98</v>
      </c>
      <c r="D60" s="21" t="s">
        <v>70</v>
      </c>
      <c r="E60" s="21" t="s">
        <v>118</v>
      </c>
      <c r="F60" s="21" t="s">
        <v>119</v>
      </c>
      <c r="G60" s="21">
        <v>42</v>
      </c>
      <c r="H60" s="21">
        <v>3</v>
      </c>
      <c r="I60" s="22">
        <v>2</v>
      </c>
      <c r="J60" s="27">
        <v>6</v>
      </c>
      <c r="K60" s="23"/>
      <c r="L60" s="28"/>
      <c r="M60" s="28"/>
      <c r="N60" s="29" t="s">
        <v>148</v>
      </c>
      <c r="O60" s="29">
        <v>5000</v>
      </c>
      <c r="P60" s="29"/>
      <c r="Q60" s="28"/>
      <c r="R60" s="30"/>
      <c r="S60" s="24"/>
      <c r="T60" s="40"/>
      <c r="U60" s="40"/>
      <c r="V60" s="25">
        <f t="shared" si="0"/>
        <v>0</v>
      </c>
      <c r="W60" s="25">
        <f t="shared" si="1"/>
        <v>0</v>
      </c>
      <c r="X60" s="26"/>
      <c r="Y60" s="27">
        <v>9</v>
      </c>
      <c r="Z60" s="27">
        <v>24</v>
      </c>
      <c r="AA60" s="27">
        <v>12</v>
      </c>
      <c r="AB60" s="26"/>
      <c r="AC60" s="31">
        <f t="shared" si="3"/>
        <v>18942.335999999999</v>
      </c>
      <c r="AD60" s="31">
        <f t="shared" si="4"/>
        <v>0</v>
      </c>
      <c r="AE60" s="31">
        <f t="shared" si="2"/>
        <v>18942.335999999999</v>
      </c>
      <c r="AF60"/>
    </row>
    <row r="61" spans="1:32" ht="24.95" customHeight="1">
      <c r="A61" s="19">
        <v>58</v>
      </c>
      <c r="B61" s="21" t="s">
        <v>89</v>
      </c>
      <c r="C61" s="21" t="s">
        <v>99</v>
      </c>
      <c r="D61" s="21" t="s">
        <v>70</v>
      </c>
      <c r="E61" s="21" t="s">
        <v>118</v>
      </c>
      <c r="F61" s="21" t="s">
        <v>119</v>
      </c>
      <c r="G61" s="21">
        <v>42</v>
      </c>
      <c r="H61" s="21">
        <v>9</v>
      </c>
      <c r="I61" s="22">
        <v>2</v>
      </c>
      <c r="J61" s="27">
        <v>18</v>
      </c>
      <c r="K61" s="23"/>
      <c r="L61" s="28"/>
      <c r="M61" s="28"/>
      <c r="N61" s="29" t="s">
        <v>148</v>
      </c>
      <c r="O61" s="29">
        <v>5000</v>
      </c>
      <c r="P61" s="29"/>
      <c r="Q61" s="28"/>
      <c r="R61" s="30"/>
      <c r="S61" s="24"/>
      <c r="T61" s="40"/>
      <c r="U61" s="40"/>
      <c r="V61" s="25">
        <f t="shared" si="0"/>
        <v>0</v>
      </c>
      <c r="W61" s="25">
        <f t="shared" si="1"/>
        <v>0</v>
      </c>
      <c r="X61" s="26"/>
      <c r="Y61" s="27">
        <v>9</v>
      </c>
      <c r="Z61" s="27">
        <v>24</v>
      </c>
      <c r="AA61" s="27">
        <v>12</v>
      </c>
      <c r="AB61" s="26"/>
      <c r="AC61" s="31">
        <f t="shared" si="3"/>
        <v>56827.007999999994</v>
      </c>
      <c r="AD61" s="31">
        <f t="shared" si="4"/>
        <v>0</v>
      </c>
      <c r="AE61" s="31">
        <f t="shared" si="2"/>
        <v>56827.007999999994</v>
      </c>
      <c r="AF61"/>
    </row>
    <row r="62" spans="1:32" ht="24.95" customHeight="1">
      <c r="A62" s="19">
        <v>59</v>
      </c>
      <c r="B62" s="21" t="s">
        <v>89</v>
      </c>
      <c r="C62" s="21" t="s">
        <v>99</v>
      </c>
      <c r="D62" s="21" t="s">
        <v>70</v>
      </c>
      <c r="E62" s="21" t="s">
        <v>118</v>
      </c>
      <c r="F62" s="21" t="s">
        <v>120</v>
      </c>
      <c r="G62" s="21">
        <v>42</v>
      </c>
      <c r="H62" s="21">
        <v>1</v>
      </c>
      <c r="I62" s="22">
        <v>1</v>
      </c>
      <c r="J62" s="27">
        <v>1</v>
      </c>
      <c r="K62" s="23"/>
      <c r="L62" s="28"/>
      <c r="M62" s="28"/>
      <c r="N62" s="29" t="s">
        <v>148</v>
      </c>
      <c r="O62" s="29">
        <v>2500</v>
      </c>
      <c r="P62" s="29"/>
      <c r="Q62" s="28"/>
      <c r="R62" s="30"/>
      <c r="S62" s="24"/>
      <c r="T62" s="40"/>
      <c r="U62" s="40"/>
      <c r="V62" s="25">
        <f t="shared" si="0"/>
        <v>0</v>
      </c>
      <c r="W62" s="25">
        <f t="shared" si="1"/>
        <v>0</v>
      </c>
      <c r="X62" s="26"/>
      <c r="Y62" s="27">
        <v>9</v>
      </c>
      <c r="Z62" s="27">
        <v>24</v>
      </c>
      <c r="AA62" s="27">
        <v>12</v>
      </c>
      <c r="AB62" s="26"/>
      <c r="AC62" s="31">
        <f t="shared" si="3"/>
        <v>3157.056</v>
      </c>
      <c r="AD62" s="31">
        <f t="shared" si="4"/>
        <v>0</v>
      </c>
      <c r="AE62" s="31">
        <f t="shared" si="2"/>
        <v>3157.056</v>
      </c>
      <c r="AF62"/>
    </row>
    <row r="63" spans="1:32" ht="24.95" customHeight="1">
      <c r="A63" s="19">
        <v>60</v>
      </c>
      <c r="B63" s="21" t="s">
        <v>89</v>
      </c>
      <c r="C63" s="21" t="s">
        <v>100</v>
      </c>
      <c r="D63" s="21" t="s">
        <v>70</v>
      </c>
      <c r="E63" s="21" t="s">
        <v>118</v>
      </c>
      <c r="F63" s="21" t="s">
        <v>128</v>
      </c>
      <c r="G63" s="21">
        <v>42</v>
      </c>
      <c r="H63" s="21">
        <v>15</v>
      </c>
      <c r="I63" s="22">
        <v>2</v>
      </c>
      <c r="J63" s="27">
        <v>30</v>
      </c>
      <c r="K63" s="23"/>
      <c r="L63" s="28"/>
      <c r="M63" s="28"/>
      <c r="N63" s="29" t="s">
        <v>148</v>
      </c>
      <c r="O63" s="29">
        <v>5000</v>
      </c>
      <c r="P63" s="29"/>
      <c r="Q63" s="28"/>
      <c r="R63" s="30"/>
      <c r="S63" s="24"/>
      <c r="T63" s="40"/>
      <c r="U63" s="40"/>
      <c r="V63" s="25">
        <f t="shared" si="0"/>
        <v>0</v>
      </c>
      <c r="W63" s="25">
        <f t="shared" si="1"/>
        <v>0</v>
      </c>
      <c r="X63" s="26"/>
      <c r="Y63" s="27">
        <v>9</v>
      </c>
      <c r="Z63" s="27">
        <v>24</v>
      </c>
      <c r="AA63" s="27">
        <v>12</v>
      </c>
      <c r="AB63" s="26"/>
      <c r="AC63" s="31">
        <f t="shared" si="3"/>
        <v>94711.680000000008</v>
      </c>
      <c r="AD63" s="31">
        <f t="shared" si="4"/>
        <v>0</v>
      </c>
      <c r="AE63" s="31">
        <f t="shared" si="2"/>
        <v>94711.680000000008</v>
      </c>
      <c r="AF63"/>
    </row>
    <row r="64" spans="1:32" ht="24.95" customHeight="1">
      <c r="A64" s="19">
        <v>61</v>
      </c>
      <c r="B64" s="21" t="s">
        <v>89</v>
      </c>
      <c r="C64" s="21" t="s">
        <v>100</v>
      </c>
      <c r="D64" s="21" t="s">
        <v>70</v>
      </c>
      <c r="E64" s="21" t="s">
        <v>118</v>
      </c>
      <c r="F64" s="21" t="s">
        <v>120</v>
      </c>
      <c r="G64" s="21">
        <v>42</v>
      </c>
      <c r="H64" s="21">
        <v>1</v>
      </c>
      <c r="I64" s="22">
        <v>1</v>
      </c>
      <c r="J64" s="27">
        <v>1</v>
      </c>
      <c r="K64" s="23"/>
      <c r="L64" s="28"/>
      <c r="M64" s="28"/>
      <c r="N64" s="29" t="s">
        <v>148</v>
      </c>
      <c r="O64" s="29">
        <v>2500</v>
      </c>
      <c r="P64" s="29"/>
      <c r="Q64" s="28"/>
      <c r="R64" s="30"/>
      <c r="S64" s="24"/>
      <c r="T64" s="40"/>
      <c r="U64" s="40"/>
      <c r="V64" s="25">
        <f t="shared" si="0"/>
        <v>0</v>
      </c>
      <c r="W64" s="25">
        <f t="shared" si="1"/>
        <v>0</v>
      </c>
      <c r="X64" s="26"/>
      <c r="Y64" s="27">
        <v>9</v>
      </c>
      <c r="Z64" s="27">
        <v>24</v>
      </c>
      <c r="AA64" s="27">
        <v>12</v>
      </c>
      <c r="AB64" s="26"/>
      <c r="AC64" s="31">
        <f t="shared" si="3"/>
        <v>3157.056</v>
      </c>
      <c r="AD64" s="31">
        <f t="shared" si="4"/>
        <v>0</v>
      </c>
      <c r="AE64" s="31">
        <f t="shared" si="2"/>
        <v>3157.056</v>
      </c>
      <c r="AF64"/>
    </row>
    <row r="65" spans="1:32" ht="24.95" customHeight="1">
      <c r="A65" s="19">
        <v>62</v>
      </c>
      <c r="B65" s="21" t="s">
        <v>89</v>
      </c>
      <c r="C65" s="21" t="s">
        <v>101</v>
      </c>
      <c r="D65" s="21" t="s">
        <v>70</v>
      </c>
      <c r="E65" s="21" t="s">
        <v>124</v>
      </c>
      <c r="F65" s="21" t="s">
        <v>125</v>
      </c>
      <c r="G65" s="21">
        <v>26</v>
      </c>
      <c r="H65" s="21">
        <v>6</v>
      </c>
      <c r="I65" s="22">
        <v>1</v>
      </c>
      <c r="J65" s="27">
        <v>6</v>
      </c>
      <c r="K65" s="23"/>
      <c r="L65" s="28"/>
      <c r="M65" s="28"/>
      <c r="N65" s="29" t="s">
        <v>148</v>
      </c>
      <c r="O65" s="29">
        <v>1000</v>
      </c>
      <c r="P65" s="29"/>
      <c r="Q65" s="28"/>
      <c r="R65" s="30"/>
      <c r="S65" s="24"/>
      <c r="T65" s="40"/>
      <c r="U65" s="40"/>
      <c r="V65" s="25">
        <f t="shared" si="0"/>
        <v>0</v>
      </c>
      <c r="W65" s="25">
        <f t="shared" si="1"/>
        <v>0</v>
      </c>
      <c r="X65" s="26"/>
      <c r="Y65" s="27">
        <v>9</v>
      </c>
      <c r="Z65" s="27">
        <v>24</v>
      </c>
      <c r="AA65" s="27">
        <v>12</v>
      </c>
      <c r="AB65" s="26"/>
      <c r="AC65" s="31">
        <f t="shared" si="3"/>
        <v>11726.207999999999</v>
      </c>
      <c r="AD65" s="31">
        <f t="shared" si="4"/>
        <v>0</v>
      </c>
      <c r="AE65" s="31">
        <f t="shared" si="2"/>
        <v>11726.207999999999</v>
      </c>
      <c r="AF65"/>
    </row>
    <row r="66" spans="1:32" ht="24.95" customHeight="1">
      <c r="A66" s="19">
        <v>63</v>
      </c>
      <c r="B66" s="21" t="s">
        <v>89</v>
      </c>
      <c r="C66" s="21" t="s">
        <v>74</v>
      </c>
      <c r="D66" s="21" t="s">
        <v>70</v>
      </c>
      <c r="E66" s="21" t="s">
        <v>118</v>
      </c>
      <c r="F66" s="21" t="s">
        <v>119</v>
      </c>
      <c r="G66" s="21">
        <v>42</v>
      </c>
      <c r="H66" s="21">
        <v>2</v>
      </c>
      <c r="I66" s="22">
        <v>2</v>
      </c>
      <c r="J66" s="27">
        <v>4</v>
      </c>
      <c r="K66" s="23"/>
      <c r="L66" s="28"/>
      <c r="M66" s="28"/>
      <c r="N66" s="29" t="s">
        <v>148</v>
      </c>
      <c r="O66" s="29">
        <v>5000</v>
      </c>
      <c r="P66" s="29"/>
      <c r="Q66" s="28"/>
      <c r="R66" s="30"/>
      <c r="S66" s="24"/>
      <c r="T66" s="40"/>
      <c r="U66" s="40"/>
      <c r="V66" s="25">
        <f t="shared" si="0"/>
        <v>0</v>
      </c>
      <c r="W66" s="25">
        <f t="shared" si="1"/>
        <v>0</v>
      </c>
      <c r="X66" s="26"/>
      <c r="Y66" s="27">
        <v>9</v>
      </c>
      <c r="Z66" s="27">
        <v>24</v>
      </c>
      <c r="AA66" s="27">
        <v>12</v>
      </c>
      <c r="AB66" s="26"/>
      <c r="AC66" s="31">
        <f t="shared" si="3"/>
        <v>12628.224</v>
      </c>
      <c r="AD66" s="31">
        <f t="shared" si="4"/>
        <v>0</v>
      </c>
      <c r="AE66" s="31">
        <f t="shared" si="2"/>
        <v>12628.224</v>
      </c>
      <c r="AF66"/>
    </row>
    <row r="67" spans="1:32" ht="24.95" customHeight="1">
      <c r="A67" s="19">
        <v>64</v>
      </c>
      <c r="B67" s="21" t="s">
        <v>89</v>
      </c>
      <c r="C67" s="21" t="s">
        <v>74</v>
      </c>
      <c r="D67" s="21" t="s">
        <v>70</v>
      </c>
      <c r="E67" s="21" t="s">
        <v>124</v>
      </c>
      <c r="F67" s="21" t="s">
        <v>138</v>
      </c>
      <c r="G67" s="21">
        <v>26</v>
      </c>
      <c r="H67" s="21">
        <v>1</v>
      </c>
      <c r="I67" s="22">
        <v>1</v>
      </c>
      <c r="J67" s="27">
        <v>1</v>
      </c>
      <c r="K67" s="23"/>
      <c r="L67" s="28"/>
      <c r="M67" s="28"/>
      <c r="N67" s="29" t="s">
        <v>148</v>
      </c>
      <c r="O67" s="29">
        <v>700</v>
      </c>
      <c r="P67" s="29"/>
      <c r="Q67" s="28"/>
      <c r="R67" s="30"/>
      <c r="S67" s="24"/>
      <c r="T67" s="40"/>
      <c r="U67" s="40"/>
      <c r="V67" s="25">
        <f t="shared" si="0"/>
        <v>0</v>
      </c>
      <c r="W67" s="25">
        <f t="shared" si="1"/>
        <v>0</v>
      </c>
      <c r="X67" s="26"/>
      <c r="Y67" s="27">
        <v>9</v>
      </c>
      <c r="Z67" s="27">
        <v>24</v>
      </c>
      <c r="AA67" s="27">
        <v>12</v>
      </c>
      <c r="AB67" s="26"/>
      <c r="AC67" s="31">
        <f t="shared" si="3"/>
        <v>1954.3679999999999</v>
      </c>
      <c r="AD67" s="31">
        <f t="shared" si="4"/>
        <v>0</v>
      </c>
      <c r="AE67" s="31">
        <f t="shared" si="2"/>
        <v>1954.3679999999999</v>
      </c>
      <c r="AF67"/>
    </row>
    <row r="68" spans="1:32" ht="24.95" customHeight="1">
      <c r="A68" s="19">
        <v>65</v>
      </c>
      <c r="B68" s="21" t="s">
        <v>89</v>
      </c>
      <c r="C68" s="21" t="s">
        <v>77</v>
      </c>
      <c r="D68" s="21" t="s">
        <v>70</v>
      </c>
      <c r="E68" s="21" t="s">
        <v>118</v>
      </c>
      <c r="F68" s="21" t="s">
        <v>119</v>
      </c>
      <c r="G68" s="21">
        <v>42</v>
      </c>
      <c r="H68" s="21">
        <v>2</v>
      </c>
      <c r="I68" s="22">
        <v>2</v>
      </c>
      <c r="J68" s="27">
        <v>4</v>
      </c>
      <c r="K68" s="23"/>
      <c r="L68" s="28"/>
      <c r="M68" s="28"/>
      <c r="N68" s="29" t="s">
        <v>148</v>
      </c>
      <c r="O68" s="29">
        <v>5000</v>
      </c>
      <c r="P68" s="29"/>
      <c r="Q68" s="28"/>
      <c r="R68" s="30"/>
      <c r="S68" s="24"/>
      <c r="T68" s="40"/>
      <c r="U68" s="40"/>
      <c r="V68" s="25">
        <f t="shared" ref="V68:V92" si="5">T68*R68</f>
        <v>0</v>
      </c>
      <c r="W68" s="25">
        <f t="shared" ref="W68:W92" si="6">U68*R68</f>
        <v>0</v>
      </c>
      <c r="X68" s="26"/>
      <c r="Y68" s="27">
        <v>9</v>
      </c>
      <c r="Z68" s="27">
        <v>24</v>
      </c>
      <c r="AA68" s="27">
        <v>12</v>
      </c>
      <c r="AB68" s="26"/>
      <c r="AC68" s="31">
        <f t="shared" si="3"/>
        <v>12628.224</v>
      </c>
      <c r="AD68" s="31">
        <f t="shared" si="4"/>
        <v>0</v>
      </c>
      <c r="AE68" s="31">
        <f t="shared" ref="AE68:AE92" si="7">AC68-AD68</f>
        <v>12628.224</v>
      </c>
      <c r="AF68"/>
    </row>
    <row r="69" spans="1:32" ht="24.95" customHeight="1">
      <c r="A69" s="19">
        <v>66</v>
      </c>
      <c r="B69" s="21" t="s">
        <v>89</v>
      </c>
      <c r="C69" s="21" t="s">
        <v>77</v>
      </c>
      <c r="D69" s="21" t="s">
        <v>70</v>
      </c>
      <c r="E69" s="21" t="s">
        <v>124</v>
      </c>
      <c r="F69" s="21" t="s">
        <v>138</v>
      </c>
      <c r="G69" s="21">
        <v>26</v>
      </c>
      <c r="H69" s="21">
        <v>1</v>
      </c>
      <c r="I69" s="22">
        <v>1</v>
      </c>
      <c r="J69" s="27">
        <v>1</v>
      </c>
      <c r="K69" s="23"/>
      <c r="L69" s="28"/>
      <c r="M69" s="28"/>
      <c r="N69" s="29" t="s">
        <v>148</v>
      </c>
      <c r="O69" s="29">
        <v>700</v>
      </c>
      <c r="P69" s="29"/>
      <c r="Q69" s="28"/>
      <c r="R69" s="30"/>
      <c r="S69" s="24"/>
      <c r="T69" s="40"/>
      <c r="U69" s="40"/>
      <c r="V69" s="25">
        <f t="shared" si="5"/>
        <v>0</v>
      </c>
      <c r="W69" s="25">
        <f t="shared" si="6"/>
        <v>0</v>
      </c>
      <c r="X69" s="26"/>
      <c r="Y69" s="27">
        <v>9</v>
      </c>
      <c r="Z69" s="27">
        <v>24</v>
      </c>
      <c r="AA69" s="27">
        <v>12</v>
      </c>
      <c r="AB69" s="26"/>
      <c r="AC69" s="31">
        <f t="shared" ref="AC69:AC92" si="8">G69*J69*Y69*Z69*AA69/1000*$AB$1</f>
        <v>1954.3679999999999</v>
      </c>
      <c r="AD69" s="31">
        <f t="shared" ref="AD69:AD92" si="9">Q69*R69*Y69*Z69*AA69/1000*$AB$1</f>
        <v>0</v>
      </c>
      <c r="AE69" s="31">
        <f t="shared" si="7"/>
        <v>1954.3679999999999</v>
      </c>
      <c r="AF69"/>
    </row>
    <row r="70" spans="1:32" ht="24.95" customHeight="1">
      <c r="A70" s="19">
        <v>67</v>
      </c>
      <c r="B70" s="21" t="s">
        <v>89</v>
      </c>
      <c r="C70" s="21" t="s">
        <v>102</v>
      </c>
      <c r="D70" s="21" t="s">
        <v>70</v>
      </c>
      <c r="E70" s="21" t="s">
        <v>124</v>
      </c>
      <c r="F70" s="21" t="s">
        <v>126</v>
      </c>
      <c r="G70" s="21">
        <v>26</v>
      </c>
      <c r="H70" s="21">
        <v>1</v>
      </c>
      <c r="I70" s="22">
        <v>1</v>
      </c>
      <c r="J70" s="27">
        <v>1</v>
      </c>
      <c r="K70" s="23"/>
      <c r="L70" s="28"/>
      <c r="M70" s="28"/>
      <c r="N70" s="29" t="s">
        <v>149</v>
      </c>
      <c r="O70" s="29">
        <v>1000</v>
      </c>
      <c r="P70" s="29"/>
      <c r="Q70" s="28"/>
      <c r="R70" s="30"/>
      <c r="S70" s="24"/>
      <c r="T70" s="40"/>
      <c r="U70" s="40"/>
      <c r="V70" s="25">
        <f t="shared" si="5"/>
        <v>0</v>
      </c>
      <c r="W70" s="25">
        <f t="shared" si="6"/>
        <v>0</v>
      </c>
      <c r="X70" s="26"/>
      <c r="Y70" s="27">
        <v>9</v>
      </c>
      <c r="Z70" s="27">
        <v>24</v>
      </c>
      <c r="AA70" s="27">
        <v>12</v>
      </c>
      <c r="AB70" s="26"/>
      <c r="AC70" s="31">
        <f t="shared" si="8"/>
        <v>1954.3679999999999</v>
      </c>
      <c r="AD70" s="31">
        <f t="shared" si="9"/>
        <v>0</v>
      </c>
      <c r="AE70" s="31">
        <f t="shared" si="7"/>
        <v>1954.3679999999999</v>
      </c>
      <c r="AF70"/>
    </row>
    <row r="71" spans="1:32" ht="24.95" customHeight="1">
      <c r="A71" s="19">
        <v>68</v>
      </c>
      <c r="B71" s="21" t="s">
        <v>103</v>
      </c>
      <c r="C71" s="21" t="s">
        <v>102</v>
      </c>
      <c r="D71" s="21" t="s">
        <v>116</v>
      </c>
      <c r="E71" s="21" t="s">
        <v>124</v>
      </c>
      <c r="F71" s="21" t="s">
        <v>126</v>
      </c>
      <c r="G71" s="21">
        <v>26</v>
      </c>
      <c r="H71" s="21">
        <v>12</v>
      </c>
      <c r="I71" s="22">
        <v>1</v>
      </c>
      <c r="J71" s="27">
        <v>12</v>
      </c>
      <c r="K71" s="23"/>
      <c r="L71" s="28"/>
      <c r="M71" s="28"/>
      <c r="N71" s="29" t="s">
        <v>149</v>
      </c>
      <c r="O71" s="29">
        <v>1000</v>
      </c>
      <c r="P71" s="29"/>
      <c r="Q71" s="28"/>
      <c r="R71" s="30"/>
      <c r="S71" s="24"/>
      <c r="T71" s="40"/>
      <c r="U71" s="40"/>
      <c r="V71" s="25">
        <f t="shared" si="5"/>
        <v>0</v>
      </c>
      <c r="W71" s="25">
        <f t="shared" si="6"/>
        <v>0</v>
      </c>
      <c r="X71" s="26"/>
      <c r="Y71" s="27">
        <v>9</v>
      </c>
      <c r="Z71" s="27">
        <v>24</v>
      </c>
      <c r="AA71" s="27">
        <v>12</v>
      </c>
      <c r="AB71" s="26"/>
      <c r="AC71" s="31">
        <f t="shared" si="8"/>
        <v>23452.415999999997</v>
      </c>
      <c r="AD71" s="31">
        <f t="shared" si="9"/>
        <v>0</v>
      </c>
      <c r="AE71" s="31">
        <f t="shared" si="7"/>
        <v>23452.415999999997</v>
      </c>
      <c r="AF71"/>
    </row>
    <row r="72" spans="1:32" ht="24.95" customHeight="1">
      <c r="A72" s="19">
        <v>69</v>
      </c>
      <c r="B72" s="21" t="s">
        <v>103</v>
      </c>
      <c r="C72" s="21" t="s">
        <v>102</v>
      </c>
      <c r="D72" s="21" t="s">
        <v>116</v>
      </c>
      <c r="E72" s="21" t="s">
        <v>122</v>
      </c>
      <c r="F72" s="21" t="s">
        <v>142</v>
      </c>
      <c r="G72" s="21">
        <v>60</v>
      </c>
      <c r="H72" s="21">
        <v>6</v>
      </c>
      <c r="I72" s="22">
        <v>1</v>
      </c>
      <c r="J72" s="27">
        <v>6</v>
      </c>
      <c r="K72" s="23"/>
      <c r="L72" s="28"/>
      <c r="M72" s="28"/>
      <c r="N72" s="29" t="s">
        <v>149</v>
      </c>
      <c r="O72" s="29">
        <v>1000</v>
      </c>
      <c r="P72" s="29"/>
      <c r="Q72" s="28"/>
      <c r="R72" s="30"/>
      <c r="S72" s="24"/>
      <c r="T72" s="40"/>
      <c r="U72" s="40"/>
      <c r="V72" s="25">
        <f t="shared" si="5"/>
        <v>0</v>
      </c>
      <c r="W72" s="25">
        <f t="shared" si="6"/>
        <v>0</v>
      </c>
      <c r="X72" s="26"/>
      <c r="Y72" s="27">
        <v>9</v>
      </c>
      <c r="Z72" s="27">
        <v>24</v>
      </c>
      <c r="AA72" s="27">
        <v>12</v>
      </c>
      <c r="AB72" s="26"/>
      <c r="AC72" s="31">
        <f t="shared" si="8"/>
        <v>27060.48</v>
      </c>
      <c r="AD72" s="31">
        <f t="shared" si="9"/>
        <v>0</v>
      </c>
      <c r="AE72" s="31">
        <f t="shared" si="7"/>
        <v>27060.48</v>
      </c>
      <c r="AF72"/>
    </row>
    <row r="73" spans="1:32" ht="24.95" customHeight="1">
      <c r="A73" s="19">
        <v>70</v>
      </c>
      <c r="B73" s="21" t="s">
        <v>103</v>
      </c>
      <c r="C73" s="21" t="s">
        <v>104</v>
      </c>
      <c r="D73" s="21" t="s">
        <v>116</v>
      </c>
      <c r="E73" s="21" t="s">
        <v>124</v>
      </c>
      <c r="F73" s="21" t="s">
        <v>129</v>
      </c>
      <c r="G73" s="21">
        <v>26</v>
      </c>
      <c r="H73" s="21">
        <v>1</v>
      </c>
      <c r="I73" s="22">
        <v>2</v>
      </c>
      <c r="J73" s="27">
        <v>2</v>
      </c>
      <c r="K73" s="23"/>
      <c r="L73" s="28"/>
      <c r="M73" s="28"/>
      <c r="N73" s="29" t="s">
        <v>148</v>
      </c>
      <c r="O73" s="29">
        <v>2000</v>
      </c>
      <c r="P73" s="29"/>
      <c r="Q73" s="28"/>
      <c r="R73" s="30"/>
      <c r="S73" s="24"/>
      <c r="T73" s="40"/>
      <c r="U73" s="40"/>
      <c r="V73" s="25">
        <f t="shared" si="5"/>
        <v>0</v>
      </c>
      <c r="W73" s="25">
        <f t="shared" si="6"/>
        <v>0</v>
      </c>
      <c r="X73" s="26"/>
      <c r="Y73" s="27">
        <v>9</v>
      </c>
      <c r="Z73" s="27">
        <v>24</v>
      </c>
      <c r="AA73" s="27">
        <v>12</v>
      </c>
      <c r="AB73" s="26"/>
      <c r="AC73" s="31">
        <f t="shared" si="8"/>
        <v>3908.7359999999999</v>
      </c>
      <c r="AD73" s="31">
        <f t="shared" si="9"/>
        <v>0</v>
      </c>
      <c r="AE73" s="31">
        <f t="shared" si="7"/>
        <v>3908.7359999999999</v>
      </c>
      <c r="AF73"/>
    </row>
    <row r="74" spans="1:32" ht="24.95" customHeight="1">
      <c r="A74" s="19">
        <v>71</v>
      </c>
      <c r="B74" s="21" t="s">
        <v>105</v>
      </c>
      <c r="C74" s="21" t="s">
        <v>106</v>
      </c>
      <c r="D74" s="21" t="s">
        <v>70</v>
      </c>
      <c r="E74" s="21" t="s">
        <v>118</v>
      </c>
      <c r="F74" s="21" t="s">
        <v>128</v>
      </c>
      <c r="G74" s="21">
        <v>42</v>
      </c>
      <c r="H74" s="21">
        <v>2</v>
      </c>
      <c r="I74" s="22">
        <v>2</v>
      </c>
      <c r="J74" s="27">
        <v>4</v>
      </c>
      <c r="K74" s="23"/>
      <c r="L74" s="28"/>
      <c r="M74" s="28"/>
      <c r="N74" s="29" t="s">
        <v>148</v>
      </c>
      <c r="O74" s="29">
        <v>5000</v>
      </c>
      <c r="P74" s="29"/>
      <c r="Q74" s="28"/>
      <c r="R74" s="30"/>
      <c r="S74" s="24"/>
      <c r="T74" s="40"/>
      <c r="U74" s="40"/>
      <c r="V74" s="25">
        <f t="shared" si="5"/>
        <v>0</v>
      </c>
      <c r="W74" s="25">
        <f t="shared" si="6"/>
        <v>0</v>
      </c>
      <c r="X74" s="26"/>
      <c r="Y74" s="27">
        <v>9</v>
      </c>
      <c r="Z74" s="27">
        <v>24</v>
      </c>
      <c r="AA74" s="27">
        <v>12</v>
      </c>
      <c r="AB74" s="26"/>
      <c r="AC74" s="31">
        <f t="shared" si="8"/>
        <v>12628.224</v>
      </c>
      <c r="AD74" s="31">
        <f t="shared" si="9"/>
        <v>0</v>
      </c>
      <c r="AE74" s="31">
        <f t="shared" si="7"/>
        <v>12628.224</v>
      </c>
      <c r="AF74"/>
    </row>
    <row r="75" spans="1:32" ht="24.95" customHeight="1">
      <c r="A75" s="19">
        <v>72</v>
      </c>
      <c r="B75" s="21" t="s">
        <v>105</v>
      </c>
      <c r="C75" s="21" t="s">
        <v>106</v>
      </c>
      <c r="D75" s="21" t="s">
        <v>70</v>
      </c>
      <c r="E75" s="21" t="s">
        <v>124</v>
      </c>
      <c r="F75" s="21" t="s">
        <v>143</v>
      </c>
      <c r="G75" s="21">
        <v>26</v>
      </c>
      <c r="H75" s="21">
        <v>4</v>
      </c>
      <c r="I75" s="22">
        <v>5</v>
      </c>
      <c r="J75" s="27">
        <v>20</v>
      </c>
      <c r="K75" s="23"/>
      <c r="L75" s="28"/>
      <c r="M75" s="28"/>
      <c r="N75" s="29" t="s">
        <v>148</v>
      </c>
      <c r="O75" s="29">
        <v>5000</v>
      </c>
      <c r="P75" s="29"/>
      <c r="Q75" s="28"/>
      <c r="R75" s="30"/>
      <c r="S75" s="24"/>
      <c r="T75" s="40"/>
      <c r="U75" s="40"/>
      <c r="V75" s="25">
        <f t="shared" si="5"/>
        <v>0</v>
      </c>
      <c r="W75" s="25">
        <f t="shared" si="6"/>
        <v>0</v>
      </c>
      <c r="X75" s="26"/>
      <c r="Y75" s="27">
        <v>9</v>
      </c>
      <c r="Z75" s="27">
        <v>24</v>
      </c>
      <c r="AA75" s="27">
        <v>12</v>
      </c>
      <c r="AB75" s="26"/>
      <c r="AC75" s="31">
        <f t="shared" si="8"/>
        <v>39087.360000000001</v>
      </c>
      <c r="AD75" s="31">
        <f t="shared" si="9"/>
        <v>0</v>
      </c>
      <c r="AE75" s="31">
        <f t="shared" si="7"/>
        <v>39087.360000000001</v>
      </c>
      <c r="AF75"/>
    </row>
    <row r="76" spans="1:32" ht="24.95" customHeight="1">
      <c r="A76" s="19">
        <v>73</v>
      </c>
      <c r="B76" s="21" t="s">
        <v>105</v>
      </c>
      <c r="C76" s="21" t="s">
        <v>106</v>
      </c>
      <c r="D76" s="21" t="s">
        <v>70</v>
      </c>
      <c r="E76" s="21" t="s">
        <v>122</v>
      </c>
      <c r="F76" s="21" t="s">
        <v>144</v>
      </c>
      <c r="G76" s="21">
        <v>60</v>
      </c>
      <c r="H76" s="21">
        <v>7</v>
      </c>
      <c r="I76" s="22">
        <v>1</v>
      </c>
      <c r="J76" s="27">
        <v>7</v>
      </c>
      <c r="K76" s="23"/>
      <c r="L76" s="28"/>
      <c r="M76" s="28"/>
      <c r="N76" s="29" t="s">
        <v>150</v>
      </c>
      <c r="O76" s="29">
        <v>3300</v>
      </c>
      <c r="P76" s="29"/>
      <c r="Q76" s="28"/>
      <c r="R76" s="30"/>
      <c r="S76" s="24"/>
      <c r="T76" s="40"/>
      <c r="U76" s="40"/>
      <c r="V76" s="25">
        <f t="shared" si="5"/>
        <v>0</v>
      </c>
      <c r="W76" s="25">
        <f t="shared" si="6"/>
        <v>0</v>
      </c>
      <c r="X76" s="26"/>
      <c r="Y76" s="27">
        <v>9</v>
      </c>
      <c r="Z76" s="27">
        <v>24</v>
      </c>
      <c r="AA76" s="27">
        <v>12</v>
      </c>
      <c r="AB76" s="26"/>
      <c r="AC76" s="31">
        <f t="shared" si="8"/>
        <v>31570.560000000001</v>
      </c>
      <c r="AD76" s="31">
        <f t="shared" si="9"/>
        <v>0</v>
      </c>
      <c r="AE76" s="31">
        <f t="shared" si="7"/>
        <v>31570.560000000001</v>
      </c>
      <c r="AF76"/>
    </row>
    <row r="77" spans="1:32" ht="24.95" customHeight="1">
      <c r="A77" s="19">
        <v>74</v>
      </c>
      <c r="B77" s="21" t="s">
        <v>105</v>
      </c>
      <c r="C77" s="21" t="s">
        <v>76</v>
      </c>
      <c r="D77" s="21" t="s">
        <v>70</v>
      </c>
      <c r="E77" s="21" t="s">
        <v>118</v>
      </c>
      <c r="F77" s="21" t="s">
        <v>119</v>
      </c>
      <c r="G77" s="21">
        <v>42</v>
      </c>
      <c r="H77" s="21">
        <v>1</v>
      </c>
      <c r="I77" s="22">
        <v>2</v>
      </c>
      <c r="J77" s="27">
        <v>2</v>
      </c>
      <c r="K77" s="23"/>
      <c r="L77" s="28"/>
      <c r="M77" s="28"/>
      <c r="N77" s="29" t="s">
        <v>148</v>
      </c>
      <c r="O77" s="29">
        <v>5000</v>
      </c>
      <c r="P77" s="29"/>
      <c r="Q77" s="28"/>
      <c r="R77" s="30"/>
      <c r="S77" s="24"/>
      <c r="T77" s="40"/>
      <c r="U77" s="40"/>
      <c r="V77" s="25">
        <f t="shared" si="5"/>
        <v>0</v>
      </c>
      <c r="W77" s="25">
        <f t="shared" si="6"/>
        <v>0</v>
      </c>
      <c r="X77" s="26"/>
      <c r="Y77" s="27">
        <v>9</v>
      </c>
      <c r="Z77" s="27">
        <v>24</v>
      </c>
      <c r="AA77" s="27">
        <v>12</v>
      </c>
      <c r="AB77" s="26"/>
      <c r="AC77" s="31">
        <f t="shared" si="8"/>
        <v>6314.1120000000001</v>
      </c>
      <c r="AD77" s="31">
        <f t="shared" si="9"/>
        <v>0</v>
      </c>
      <c r="AE77" s="31">
        <f t="shared" si="7"/>
        <v>6314.1120000000001</v>
      </c>
      <c r="AF77"/>
    </row>
    <row r="78" spans="1:32" ht="24.95" customHeight="1">
      <c r="A78" s="19">
        <v>75</v>
      </c>
      <c r="B78" s="21" t="s">
        <v>105</v>
      </c>
      <c r="C78" s="21" t="s">
        <v>76</v>
      </c>
      <c r="D78" s="21" t="s">
        <v>70</v>
      </c>
      <c r="E78" s="21" t="s">
        <v>124</v>
      </c>
      <c r="F78" s="21" t="s">
        <v>126</v>
      </c>
      <c r="G78" s="21">
        <v>26</v>
      </c>
      <c r="H78" s="21">
        <v>1</v>
      </c>
      <c r="I78" s="22">
        <v>1</v>
      </c>
      <c r="J78" s="27">
        <v>1</v>
      </c>
      <c r="K78" s="23"/>
      <c r="L78" s="28"/>
      <c r="M78" s="28"/>
      <c r="N78" s="29" t="s">
        <v>148</v>
      </c>
      <c r="O78" s="29">
        <v>1000</v>
      </c>
      <c r="P78" s="29"/>
      <c r="Q78" s="28"/>
      <c r="R78" s="30"/>
      <c r="S78" s="24"/>
      <c r="T78" s="40"/>
      <c r="U78" s="40"/>
      <c r="V78" s="25">
        <f t="shared" si="5"/>
        <v>0</v>
      </c>
      <c r="W78" s="25">
        <f t="shared" si="6"/>
        <v>0</v>
      </c>
      <c r="X78" s="26"/>
      <c r="Y78" s="27">
        <v>9</v>
      </c>
      <c r="Z78" s="27">
        <v>24</v>
      </c>
      <c r="AA78" s="27">
        <v>12</v>
      </c>
      <c r="AB78" s="26"/>
      <c r="AC78" s="31">
        <f t="shared" si="8"/>
        <v>1954.3679999999999</v>
      </c>
      <c r="AD78" s="31">
        <f t="shared" si="9"/>
        <v>0</v>
      </c>
      <c r="AE78" s="31">
        <f t="shared" si="7"/>
        <v>1954.3679999999999</v>
      </c>
      <c r="AF78"/>
    </row>
    <row r="79" spans="1:32" ht="24.95" customHeight="1">
      <c r="A79" s="19">
        <v>76</v>
      </c>
      <c r="B79" s="21" t="s">
        <v>105</v>
      </c>
      <c r="C79" s="21" t="s">
        <v>107</v>
      </c>
      <c r="D79" s="21" t="s">
        <v>70</v>
      </c>
      <c r="E79" s="21" t="s">
        <v>118</v>
      </c>
      <c r="F79" s="21" t="s">
        <v>119</v>
      </c>
      <c r="G79" s="21">
        <v>42</v>
      </c>
      <c r="H79" s="21">
        <v>1</v>
      </c>
      <c r="I79" s="22">
        <v>2</v>
      </c>
      <c r="J79" s="27">
        <v>2</v>
      </c>
      <c r="K79" s="23"/>
      <c r="L79" s="28"/>
      <c r="M79" s="28"/>
      <c r="N79" s="29" t="s">
        <v>148</v>
      </c>
      <c r="O79" s="29">
        <v>5000</v>
      </c>
      <c r="P79" s="29"/>
      <c r="Q79" s="28"/>
      <c r="R79" s="30"/>
      <c r="S79" s="24"/>
      <c r="T79" s="40"/>
      <c r="U79" s="40"/>
      <c r="V79" s="25">
        <f t="shared" si="5"/>
        <v>0</v>
      </c>
      <c r="W79" s="25">
        <f t="shared" si="6"/>
        <v>0</v>
      </c>
      <c r="X79" s="26"/>
      <c r="Y79" s="27">
        <v>9</v>
      </c>
      <c r="Z79" s="27">
        <v>24</v>
      </c>
      <c r="AA79" s="27">
        <v>12</v>
      </c>
      <c r="AB79" s="26"/>
      <c r="AC79" s="31">
        <f t="shared" si="8"/>
        <v>6314.1120000000001</v>
      </c>
      <c r="AD79" s="31">
        <f t="shared" si="9"/>
        <v>0</v>
      </c>
      <c r="AE79" s="31">
        <f t="shared" si="7"/>
        <v>6314.1120000000001</v>
      </c>
      <c r="AF79"/>
    </row>
    <row r="80" spans="1:32" ht="24.95" customHeight="1">
      <c r="A80" s="19">
        <v>77</v>
      </c>
      <c r="B80" s="21" t="s">
        <v>105</v>
      </c>
      <c r="C80" s="21" t="s">
        <v>107</v>
      </c>
      <c r="D80" s="21" t="s">
        <v>70</v>
      </c>
      <c r="E80" s="21" t="s">
        <v>124</v>
      </c>
      <c r="F80" s="21" t="s">
        <v>126</v>
      </c>
      <c r="G80" s="21">
        <v>26</v>
      </c>
      <c r="H80" s="21">
        <v>1</v>
      </c>
      <c r="I80" s="22">
        <v>1</v>
      </c>
      <c r="J80" s="27">
        <v>1</v>
      </c>
      <c r="K80" s="23"/>
      <c r="L80" s="28"/>
      <c r="M80" s="28"/>
      <c r="N80" s="29" t="s">
        <v>148</v>
      </c>
      <c r="O80" s="29">
        <v>1000</v>
      </c>
      <c r="P80" s="29"/>
      <c r="Q80" s="28"/>
      <c r="R80" s="30"/>
      <c r="S80" s="24"/>
      <c r="T80" s="40"/>
      <c r="U80" s="40"/>
      <c r="V80" s="25">
        <f t="shared" si="5"/>
        <v>0</v>
      </c>
      <c r="W80" s="25">
        <f t="shared" si="6"/>
        <v>0</v>
      </c>
      <c r="X80" s="26"/>
      <c r="Y80" s="27">
        <v>9</v>
      </c>
      <c r="Z80" s="27">
        <v>24</v>
      </c>
      <c r="AA80" s="27">
        <v>12</v>
      </c>
      <c r="AB80" s="26"/>
      <c r="AC80" s="31">
        <f t="shared" si="8"/>
        <v>1954.3679999999999</v>
      </c>
      <c r="AD80" s="31">
        <f t="shared" si="9"/>
        <v>0</v>
      </c>
      <c r="AE80" s="31">
        <f t="shared" si="7"/>
        <v>1954.3679999999999</v>
      </c>
      <c r="AF80"/>
    </row>
    <row r="81" spans="1:32" ht="24.95" customHeight="1">
      <c r="A81" s="19">
        <v>78</v>
      </c>
      <c r="B81" s="21" t="s">
        <v>105</v>
      </c>
      <c r="C81" s="21" t="s">
        <v>108</v>
      </c>
      <c r="D81" s="21" t="s">
        <v>70</v>
      </c>
      <c r="E81" s="21" t="s">
        <v>118</v>
      </c>
      <c r="F81" s="21" t="s">
        <v>119</v>
      </c>
      <c r="G81" s="21">
        <v>42</v>
      </c>
      <c r="H81" s="21">
        <v>1</v>
      </c>
      <c r="I81" s="22">
        <v>2</v>
      </c>
      <c r="J81" s="27">
        <v>2</v>
      </c>
      <c r="K81" s="23"/>
      <c r="L81" s="28"/>
      <c r="M81" s="28"/>
      <c r="N81" s="29" t="s">
        <v>148</v>
      </c>
      <c r="O81" s="29">
        <v>5000</v>
      </c>
      <c r="P81" s="29"/>
      <c r="Q81" s="28"/>
      <c r="R81" s="30"/>
      <c r="S81" s="24"/>
      <c r="T81" s="40"/>
      <c r="U81" s="40"/>
      <c r="V81" s="25">
        <f t="shared" si="5"/>
        <v>0</v>
      </c>
      <c r="W81" s="25">
        <f t="shared" si="6"/>
        <v>0</v>
      </c>
      <c r="X81" s="26"/>
      <c r="Y81" s="27">
        <v>9</v>
      </c>
      <c r="Z81" s="27">
        <v>24</v>
      </c>
      <c r="AA81" s="27">
        <v>12</v>
      </c>
      <c r="AB81" s="26"/>
      <c r="AC81" s="31">
        <f t="shared" si="8"/>
        <v>6314.1120000000001</v>
      </c>
      <c r="AD81" s="31">
        <f t="shared" si="9"/>
        <v>0</v>
      </c>
      <c r="AE81" s="31">
        <f t="shared" si="7"/>
        <v>6314.1120000000001</v>
      </c>
      <c r="AF81"/>
    </row>
    <row r="82" spans="1:32" ht="24.95" customHeight="1">
      <c r="A82" s="19">
        <v>79</v>
      </c>
      <c r="B82" s="21" t="s">
        <v>105</v>
      </c>
      <c r="C82" s="21" t="s">
        <v>108</v>
      </c>
      <c r="D82" s="21" t="s">
        <v>70</v>
      </c>
      <c r="E82" s="21" t="s">
        <v>124</v>
      </c>
      <c r="F82" s="21" t="s">
        <v>126</v>
      </c>
      <c r="G82" s="21">
        <v>26</v>
      </c>
      <c r="H82" s="21">
        <v>1</v>
      </c>
      <c r="I82" s="22">
        <v>1</v>
      </c>
      <c r="J82" s="27">
        <v>1</v>
      </c>
      <c r="K82" s="23"/>
      <c r="L82" s="28"/>
      <c r="M82" s="28"/>
      <c r="N82" s="29" t="s">
        <v>148</v>
      </c>
      <c r="O82" s="29">
        <v>1000</v>
      </c>
      <c r="P82" s="29"/>
      <c r="Q82" s="28"/>
      <c r="R82" s="30"/>
      <c r="S82" s="24"/>
      <c r="T82" s="40"/>
      <c r="U82" s="40"/>
      <c r="V82" s="25">
        <f t="shared" si="5"/>
        <v>0</v>
      </c>
      <c r="W82" s="25">
        <f t="shared" si="6"/>
        <v>0</v>
      </c>
      <c r="X82" s="26"/>
      <c r="Y82" s="27">
        <v>9</v>
      </c>
      <c r="Z82" s="27">
        <v>24</v>
      </c>
      <c r="AA82" s="27">
        <v>12</v>
      </c>
      <c r="AB82" s="26"/>
      <c r="AC82" s="31">
        <f t="shared" si="8"/>
        <v>1954.3679999999999</v>
      </c>
      <c r="AD82" s="31">
        <f t="shared" si="9"/>
        <v>0</v>
      </c>
      <c r="AE82" s="31">
        <f t="shared" si="7"/>
        <v>1954.3679999999999</v>
      </c>
      <c r="AF82"/>
    </row>
    <row r="83" spans="1:32" ht="24.95" customHeight="1">
      <c r="A83" s="19">
        <v>80</v>
      </c>
      <c r="B83" s="21" t="s">
        <v>105</v>
      </c>
      <c r="C83" s="21" t="s">
        <v>75</v>
      </c>
      <c r="D83" s="21" t="s">
        <v>70</v>
      </c>
      <c r="E83" s="21" t="s">
        <v>118</v>
      </c>
      <c r="F83" s="21" t="s">
        <v>119</v>
      </c>
      <c r="G83" s="21">
        <v>42</v>
      </c>
      <c r="H83" s="21">
        <v>1</v>
      </c>
      <c r="I83" s="22">
        <v>2</v>
      </c>
      <c r="J83" s="27">
        <v>2</v>
      </c>
      <c r="K83" s="23"/>
      <c r="L83" s="28"/>
      <c r="M83" s="28"/>
      <c r="N83" s="29" t="s">
        <v>148</v>
      </c>
      <c r="O83" s="29">
        <v>5000</v>
      </c>
      <c r="P83" s="29"/>
      <c r="Q83" s="28"/>
      <c r="R83" s="30"/>
      <c r="S83" s="24"/>
      <c r="T83" s="40"/>
      <c r="U83" s="40"/>
      <c r="V83" s="25">
        <f t="shared" si="5"/>
        <v>0</v>
      </c>
      <c r="W83" s="25">
        <f t="shared" si="6"/>
        <v>0</v>
      </c>
      <c r="X83" s="26"/>
      <c r="Y83" s="27">
        <v>9</v>
      </c>
      <c r="Z83" s="27">
        <v>24</v>
      </c>
      <c r="AA83" s="27">
        <v>12</v>
      </c>
      <c r="AB83" s="26"/>
      <c r="AC83" s="31">
        <f t="shared" si="8"/>
        <v>6314.1120000000001</v>
      </c>
      <c r="AD83" s="31">
        <f t="shared" si="9"/>
        <v>0</v>
      </c>
      <c r="AE83" s="31">
        <f t="shared" si="7"/>
        <v>6314.1120000000001</v>
      </c>
      <c r="AF83"/>
    </row>
    <row r="84" spans="1:32" ht="24.95" customHeight="1">
      <c r="A84" s="19">
        <v>81</v>
      </c>
      <c r="B84" s="21" t="s">
        <v>105</v>
      </c>
      <c r="C84" s="21" t="s">
        <v>75</v>
      </c>
      <c r="D84" s="21" t="s">
        <v>70</v>
      </c>
      <c r="E84" s="21" t="s">
        <v>124</v>
      </c>
      <c r="F84" s="21" t="s">
        <v>126</v>
      </c>
      <c r="G84" s="21">
        <v>26</v>
      </c>
      <c r="H84" s="21">
        <v>1</v>
      </c>
      <c r="I84" s="22">
        <v>1</v>
      </c>
      <c r="J84" s="27">
        <v>1</v>
      </c>
      <c r="K84" s="23"/>
      <c r="L84" s="28"/>
      <c r="M84" s="28"/>
      <c r="N84" s="29" t="s">
        <v>148</v>
      </c>
      <c r="O84" s="29">
        <v>1000</v>
      </c>
      <c r="P84" s="29"/>
      <c r="Q84" s="28"/>
      <c r="R84" s="30"/>
      <c r="S84" s="24"/>
      <c r="T84" s="40"/>
      <c r="U84" s="40"/>
      <c r="V84" s="25">
        <f t="shared" si="5"/>
        <v>0</v>
      </c>
      <c r="W84" s="25">
        <f t="shared" si="6"/>
        <v>0</v>
      </c>
      <c r="X84" s="26"/>
      <c r="Y84" s="27">
        <v>9</v>
      </c>
      <c r="Z84" s="27">
        <v>24</v>
      </c>
      <c r="AA84" s="27">
        <v>12</v>
      </c>
      <c r="AB84" s="26"/>
      <c r="AC84" s="31">
        <f t="shared" si="8"/>
        <v>1954.3679999999999</v>
      </c>
      <c r="AD84" s="31">
        <f t="shared" si="9"/>
        <v>0</v>
      </c>
      <c r="AE84" s="31">
        <f t="shared" si="7"/>
        <v>1954.3679999999999</v>
      </c>
      <c r="AF84"/>
    </row>
    <row r="85" spans="1:32" ht="24.95" customHeight="1">
      <c r="A85" s="19">
        <v>82</v>
      </c>
      <c r="B85" s="21" t="s">
        <v>105</v>
      </c>
      <c r="C85" s="21" t="s">
        <v>109</v>
      </c>
      <c r="D85" s="21" t="s">
        <v>116</v>
      </c>
      <c r="E85" s="21" t="s">
        <v>118</v>
      </c>
      <c r="F85" s="21" t="s">
        <v>119</v>
      </c>
      <c r="G85" s="21">
        <v>42</v>
      </c>
      <c r="H85" s="21">
        <v>1</v>
      </c>
      <c r="I85" s="22">
        <v>2</v>
      </c>
      <c r="J85" s="27">
        <v>2</v>
      </c>
      <c r="K85" s="23"/>
      <c r="L85" s="28"/>
      <c r="M85" s="28"/>
      <c r="N85" s="29" t="s">
        <v>148</v>
      </c>
      <c r="O85" s="29">
        <v>5000</v>
      </c>
      <c r="P85" s="29"/>
      <c r="Q85" s="28"/>
      <c r="R85" s="30"/>
      <c r="S85" s="24"/>
      <c r="T85" s="40"/>
      <c r="U85" s="40"/>
      <c r="V85" s="25">
        <f t="shared" si="5"/>
        <v>0</v>
      </c>
      <c r="W85" s="25">
        <f t="shared" si="6"/>
        <v>0</v>
      </c>
      <c r="X85" s="26"/>
      <c r="Y85" s="27">
        <v>9</v>
      </c>
      <c r="Z85" s="27">
        <v>24</v>
      </c>
      <c r="AA85" s="27">
        <v>12</v>
      </c>
      <c r="AB85" s="26"/>
      <c r="AC85" s="31">
        <f t="shared" si="8"/>
        <v>6314.1120000000001</v>
      </c>
      <c r="AD85" s="31">
        <f t="shared" si="9"/>
        <v>0</v>
      </c>
      <c r="AE85" s="31">
        <f t="shared" si="7"/>
        <v>6314.1120000000001</v>
      </c>
      <c r="AF85"/>
    </row>
    <row r="86" spans="1:32" ht="24.95" customHeight="1">
      <c r="A86" s="19">
        <v>83</v>
      </c>
      <c r="B86" s="21" t="s">
        <v>105</v>
      </c>
      <c r="C86" s="21" t="s">
        <v>110</v>
      </c>
      <c r="D86" s="21" t="s">
        <v>116</v>
      </c>
      <c r="E86" s="21" t="s">
        <v>118</v>
      </c>
      <c r="F86" s="21" t="s">
        <v>119</v>
      </c>
      <c r="G86" s="21">
        <v>42</v>
      </c>
      <c r="H86" s="21">
        <v>2</v>
      </c>
      <c r="I86" s="22">
        <v>2</v>
      </c>
      <c r="J86" s="27">
        <v>4</v>
      </c>
      <c r="K86" s="23"/>
      <c r="L86" s="28"/>
      <c r="M86" s="28"/>
      <c r="N86" s="29" t="s">
        <v>148</v>
      </c>
      <c r="O86" s="29">
        <v>5000</v>
      </c>
      <c r="P86" s="29"/>
      <c r="Q86" s="28"/>
      <c r="R86" s="30"/>
      <c r="S86" s="24"/>
      <c r="T86" s="40"/>
      <c r="U86" s="40"/>
      <c r="V86" s="25">
        <f t="shared" si="5"/>
        <v>0</v>
      </c>
      <c r="W86" s="25">
        <f t="shared" si="6"/>
        <v>0</v>
      </c>
      <c r="X86" s="26"/>
      <c r="Y86" s="27">
        <v>9</v>
      </c>
      <c r="Z86" s="27">
        <v>24</v>
      </c>
      <c r="AA86" s="27">
        <v>12</v>
      </c>
      <c r="AB86" s="26"/>
      <c r="AC86" s="31">
        <f t="shared" si="8"/>
        <v>12628.224</v>
      </c>
      <c r="AD86" s="31">
        <f t="shared" si="9"/>
        <v>0</v>
      </c>
      <c r="AE86" s="31">
        <f t="shared" si="7"/>
        <v>12628.224</v>
      </c>
      <c r="AF86"/>
    </row>
    <row r="87" spans="1:32" ht="24.95" customHeight="1">
      <c r="A87" s="19">
        <v>84</v>
      </c>
      <c r="B87" s="21" t="s">
        <v>105</v>
      </c>
      <c r="C87" s="21" t="s">
        <v>110</v>
      </c>
      <c r="D87" s="21" t="s">
        <v>116</v>
      </c>
      <c r="E87" s="21" t="s">
        <v>124</v>
      </c>
      <c r="F87" s="21" t="s">
        <v>126</v>
      </c>
      <c r="G87" s="21">
        <v>26</v>
      </c>
      <c r="H87" s="21">
        <v>2</v>
      </c>
      <c r="I87" s="22">
        <v>1</v>
      </c>
      <c r="J87" s="27">
        <v>2</v>
      </c>
      <c r="K87" s="23"/>
      <c r="L87" s="28"/>
      <c r="M87" s="28"/>
      <c r="N87" s="29" t="s">
        <v>148</v>
      </c>
      <c r="O87" s="29">
        <v>2500</v>
      </c>
      <c r="P87" s="29"/>
      <c r="Q87" s="28"/>
      <c r="R87" s="30"/>
      <c r="S87" s="24"/>
      <c r="T87" s="40"/>
      <c r="U87" s="40"/>
      <c r="V87" s="25">
        <f t="shared" si="5"/>
        <v>0</v>
      </c>
      <c r="W87" s="25">
        <f t="shared" si="6"/>
        <v>0</v>
      </c>
      <c r="X87" s="26"/>
      <c r="Y87" s="27">
        <v>9</v>
      </c>
      <c r="Z87" s="27">
        <v>24</v>
      </c>
      <c r="AA87" s="27">
        <v>12</v>
      </c>
      <c r="AB87" s="26"/>
      <c r="AC87" s="31">
        <f t="shared" si="8"/>
        <v>3908.7359999999999</v>
      </c>
      <c r="AD87" s="31">
        <f t="shared" si="9"/>
        <v>0</v>
      </c>
      <c r="AE87" s="31">
        <f t="shared" si="7"/>
        <v>3908.7359999999999</v>
      </c>
      <c r="AF87"/>
    </row>
    <row r="88" spans="1:32" ht="24.95" customHeight="1">
      <c r="A88" s="19">
        <v>85</v>
      </c>
      <c r="B88" s="21" t="s">
        <v>105</v>
      </c>
      <c r="C88" s="21" t="s">
        <v>111</v>
      </c>
      <c r="D88" s="21" t="s">
        <v>116</v>
      </c>
      <c r="E88" s="21" t="s">
        <v>124</v>
      </c>
      <c r="F88" s="21" t="s">
        <v>125</v>
      </c>
      <c r="G88" s="21">
        <v>26</v>
      </c>
      <c r="H88" s="21">
        <v>1</v>
      </c>
      <c r="I88" s="22">
        <v>1</v>
      </c>
      <c r="J88" s="27">
        <v>1</v>
      </c>
      <c r="K88" s="23"/>
      <c r="L88" s="28"/>
      <c r="M88" s="28"/>
      <c r="N88" s="29" t="s">
        <v>148</v>
      </c>
      <c r="O88" s="29">
        <v>1000</v>
      </c>
      <c r="P88" s="29"/>
      <c r="Q88" s="28"/>
      <c r="R88" s="30"/>
      <c r="S88" s="24"/>
      <c r="T88" s="40"/>
      <c r="U88" s="40"/>
      <c r="V88" s="25">
        <f t="shared" si="5"/>
        <v>0</v>
      </c>
      <c r="W88" s="25">
        <f t="shared" si="6"/>
        <v>0</v>
      </c>
      <c r="X88" s="26"/>
      <c r="Y88" s="27">
        <v>9</v>
      </c>
      <c r="Z88" s="27">
        <v>24</v>
      </c>
      <c r="AA88" s="27">
        <v>12</v>
      </c>
      <c r="AB88" s="26"/>
      <c r="AC88" s="31">
        <f t="shared" si="8"/>
        <v>1954.3679999999999</v>
      </c>
      <c r="AD88" s="31">
        <f t="shared" si="9"/>
        <v>0</v>
      </c>
      <c r="AE88" s="31">
        <f t="shared" si="7"/>
        <v>1954.3679999999999</v>
      </c>
      <c r="AF88"/>
    </row>
    <row r="89" spans="1:32" ht="24.95" customHeight="1">
      <c r="A89" s="19">
        <v>86</v>
      </c>
      <c r="B89" s="21" t="s">
        <v>112</v>
      </c>
      <c r="C89" s="21" t="s">
        <v>113</v>
      </c>
      <c r="D89" s="21" t="s">
        <v>70</v>
      </c>
      <c r="E89" s="21" t="s">
        <v>145</v>
      </c>
      <c r="F89" s="21" t="s">
        <v>146</v>
      </c>
      <c r="G89" s="21">
        <v>263</v>
      </c>
      <c r="H89" s="21">
        <v>20</v>
      </c>
      <c r="I89" s="22">
        <v>1</v>
      </c>
      <c r="J89" s="27">
        <v>20</v>
      </c>
      <c r="K89" s="23"/>
      <c r="L89" s="28"/>
      <c r="M89" s="28"/>
      <c r="N89" s="29" t="s">
        <v>148</v>
      </c>
      <c r="O89" s="29">
        <v>1000</v>
      </c>
      <c r="P89" s="29"/>
      <c r="Q89" s="28"/>
      <c r="R89" s="30"/>
      <c r="S89" s="24"/>
      <c r="T89" s="40"/>
      <c r="U89" s="40"/>
      <c r="V89" s="25">
        <f t="shared" si="5"/>
        <v>0</v>
      </c>
      <c r="W89" s="25">
        <f t="shared" si="6"/>
        <v>0</v>
      </c>
      <c r="X89" s="26"/>
      <c r="Y89" s="27">
        <v>9</v>
      </c>
      <c r="Z89" s="27">
        <v>24</v>
      </c>
      <c r="AA89" s="27">
        <v>12</v>
      </c>
      <c r="AB89" s="26"/>
      <c r="AC89" s="31">
        <f t="shared" si="8"/>
        <v>395383.68</v>
      </c>
      <c r="AD89" s="31">
        <f t="shared" si="9"/>
        <v>0</v>
      </c>
      <c r="AE89" s="31">
        <f t="shared" si="7"/>
        <v>395383.68</v>
      </c>
      <c r="AF89"/>
    </row>
    <row r="90" spans="1:32" ht="24.95" customHeight="1">
      <c r="A90" s="19">
        <v>87</v>
      </c>
      <c r="B90" s="21" t="s">
        <v>112</v>
      </c>
      <c r="C90" s="21" t="s">
        <v>114</v>
      </c>
      <c r="D90" s="21" t="s">
        <v>70</v>
      </c>
      <c r="E90" s="21" t="s">
        <v>140</v>
      </c>
      <c r="F90" s="21" t="s">
        <v>141</v>
      </c>
      <c r="G90" s="21">
        <v>158</v>
      </c>
      <c r="H90" s="21">
        <v>8</v>
      </c>
      <c r="I90" s="22">
        <v>1</v>
      </c>
      <c r="J90" s="27">
        <v>8</v>
      </c>
      <c r="K90" s="23"/>
      <c r="L90" s="28"/>
      <c r="M90" s="28"/>
      <c r="N90" s="29" t="s">
        <v>148</v>
      </c>
      <c r="O90" s="29">
        <v>1000</v>
      </c>
      <c r="P90" s="29"/>
      <c r="Q90" s="28"/>
      <c r="R90" s="30"/>
      <c r="S90" s="24"/>
      <c r="T90" s="40"/>
      <c r="U90" s="40"/>
      <c r="V90" s="25">
        <f t="shared" si="5"/>
        <v>0</v>
      </c>
      <c r="W90" s="25">
        <f t="shared" si="6"/>
        <v>0</v>
      </c>
      <c r="X90" s="26"/>
      <c r="Y90" s="27">
        <v>9</v>
      </c>
      <c r="Z90" s="27">
        <v>24</v>
      </c>
      <c r="AA90" s="27">
        <v>12</v>
      </c>
      <c r="AB90" s="26"/>
      <c r="AC90" s="31">
        <f t="shared" si="8"/>
        <v>95012.351999999999</v>
      </c>
      <c r="AD90" s="31">
        <f t="shared" si="9"/>
        <v>0</v>
      </c>
      <c r="AE90" s="31">
        <f t="shared" si="7"/>
        <v>95012.351999999999</v>
      </c>
      <c r="AF90"/>
    </row>
    <row r="91" spans="1:32" ht="24.95" customHeight="1">
      <c r="A91" s="19">
        <v>88</v>
      </c>
      <c r="B91" s="21" t="s">
        <v>112</v>
      </c>
      <c r="C91" s="21" t="s">
        <v>114</v>
      </c>
      <c r="D91" s="21" t="s">
        <v>70</v>
      </c>
      <c r="E91" s="21" t="s">
        <v>118</v>
      </c>
      <c r="F91" s="21" t="s">
        <v>147</v>
      </c>
      <c r="G91" s="21">
        <v>42</v>
      </c>
      <c r="H91" s="21">
        <v>18</v>
      </c>
      <c r="I91" s="22">
        <v>2</v>
      </c>
      <c r="J91" s="27">
        <v>36</v>
      </c>
      <c r="K91" s="23"/>
      <c r="L91" s="28"/>
      <c r="M91" s="28"/>
      <c r="N91" s="29" t="s">
        <v>148</v>
      </c>
      <c r="O91" s="29">
        <v>5000</v>
      </c>
      <c r="P91" s="29"/>
      <c r="Q91" s="28"/>
      <c r="R91" s="30"/>
      <c r="S91" s="24"/>
      <c r="T91" s="40"/>
      <c r="U91" s="40"/>
      <c r="V91" s="25">
        <f t="shared" si="5"/>
        <v>0</v>
      </c>
      <c r="W91" s="25">
        <f t="shared" si="6"/>
        <v>0</v>
      </c>
      <c r="X91" s="26"/>
      <c r="Y91" s="27">
        <v>9</v>
      </c>
      <c r="Z91" s="27">
        <v>24</v>
      </c>
      <c r="AA91" s="27">
        <v>12</v>
      </c>
      <c r="AB91" s="26"/>
      <c r="AC91" s="31">
        <f t="shared" si="8"/>
        <v>113654.01599999999</v>
      </c>
      <c r="AD91" s="31">
        <f t="shared" si="9"/>
        <v>0</v>
      </c>
      <c r="AE91" s="31">
        <f t="shared" si="7"/>
        <v>113654.01599999999</v>
      </c>
      <c r="AF91"/>
    </row>
    <row r="92" spans="1:32" ht="24.95" customHeight="1">
      <c r="A92" s="19">
        <v>89</v>
      </c>
      <c r="B92" s="21" t="s">
        <v>112</v>
      </c>
      <c r="C92" s="21" t="s">
        <v>110</v>
      </c>
      <c r="D92" s="21" t="s">
        <v>117</v>
      </c>
      <c r="E92" s="21" t="s">
        <v>118</v>
      </c>
      <c r="F92" s="21" t="s">
        <v>147</v>
      </c>
      <c r="G92" s="21">
        <v>42</v>
      </c>
      <c r="H92" s="21">
        <v>2</v>
      </c>
      <c r="I92" s="22">
        <v>1</v>
      </c>
      <c r="J92" s="27">
        <v>2</v>
      </c>
      <c r="K92" s="23"/>
      <c r="L92" s="28"/>
      <c r="M92" s="28"/>
      <c r="N92" s="29" t="s">
        <v>148</v>
      </c>
      <c r="O92" s="29">
        <v>800</v>
      </c>
      <c r="P92" s="29"/>
      <c r="Q92" s="28"/>
      <c r="R92" s="30"/>
      <c r="S92" s="24"/>
      <c r="T92" s="40"/>
      <c r="U92" s="40"/>
      <c r="V92" s="25">
        <f t="shared" si="5"/>
        <v>0</v>
      </c>
      <c r="W92" s="25">
        <f t="shared" si="6"/>
        <v>0</v>
      </c>
      <c r="X92" s="26"/>
      <c r="Y92" s="27">
        <v>9</v>
      </c>
      <c r="Z92" s="27">
        <v>24</v>
      </c>
      <c r="AA92" s="27">
        <v>12</v>
      </c>
      <c r="AB92" s="26"/>
      <c r="AC92" s="31">
        <f t="shared" si="8"/>
        <v>6314.1120000000001</v>
      </c>
      <c r="AD92" s="31">
        <f t="shared" si="9"/>
        <v>0</v>
      </c>
      <c r="AE92" s="31">
        <f t="shared" si="7"/>
        <v>6314.1120000000001</v>
      </c>
      <c r="AF92"/>
    </row>
    <row r="93" spans="1:32" ht="36.75" customHeight="1">
      <c r="A93" s="2"/>
      <c r="B93" s="88"/>
      <c r="C93" s="88"/>
      <c r="D93" s="88"/>
      <c r="E93" s="88"/>
      <c r="L93" s="41"/>
      <c r="S93" s="32"/>
      <c r="T93" s="32"/>
      <c r="U93" s="32"/>
      <c r="V93" s="35"/>
      <c r="W93" s="35"/>
      <c r="X93" s="26"/>
      <c r="AB93" s="26"/>
      <c r="AC93" s="33">
        <f>SUM(AC4:AC92)</f>
        <v>2048177.6639999996</v>
      </c>
      <c r="AD93" s="33">
        <f>SUM(AD4:AD92)</f>
        <v>0</v>
      </c>
      <c r="AE93" s="33">
        <f>SUM(AE4:AE92)</f>
        <v>2048177.6639999996</v>
      </c>
      <c r="AF93"/>
    </row>
    <row r="95" spans="1:32">
      <c r="U95" s="118" t="s">
        <v>20</v>
      </c>
      <c r="V95" s="119"/>
      <c r="W95" s="120"/>
      <c r="X95" s="37">
        <f>SUM(V4:V92)</f>
        <v>0</v>
      </c>
    </row>
    <row r="96" spans="1:32">
      <c r="U96" s="118" t="s">
        <v>21</v>
      </c>
      <c r="V96" s="119"/>
      <c r="W96" s="120"/>
      <c r="X96" s="37">
        <f>SUM(W4:W92)</f>
        <v>0</v>
      </c>
    </row>
    <row r="97" spans="21:24">
      <c r="U97" s="118" t="s">
        <v>30</v>
      </c>
      <c r="V97" s="119"/>
      <c r="W97" s="120"/>
      <c r="X97" s="38"/>
    </row>
    <row r="98" spans="21:24">
      <c r="U98" s="118" t="s">
        <v>31</v>
      </c>
      <c r="V98" s="119"/>
      <c r="W98" s="120"/>
      <c r="X98" s="38"/>
    </row>
    <row r="99" spans="21:24">
      <c r="U99" s="118" t="s">
        <v>22</v>
      </c>
      <c r="V99" s="119"/>
      <c r="W99" s="120"/>
      <c r="X99" s="38"/>
    </row>
    <row r="100" spans="21:24">
      <c r="U100" s="118" t="s">
        <v>23</v>
      </c>
      <c r="V100" s="119"/>
      <c r="W100" s="120"/>
      <c r="X100" s="38"/>
    </row>
    <row r="101" spans="21:24">
      <c r="U101" s="118" t="s">
        <v>24</v>
      </c>
      <c r="V101" s="119"/>
      <c r="W101" s="120"/>
      <c r="X101" s="37">
        <f>SUM(X95:X100)</f>
        <v>0</v>
      </c>
    </row>
    <row r="102" spans="21:24">
      <c r="U102" s="118" t="s">
        <v>25</v>
      </c>
      <c r="V102" s="119"/>
      <c r="W102" s="120"/>
      <c r="X102" s="37">
        <f>X101*1.1</f>
        <v>0</v>
      </c>
    </row>
  </sheetData>
  <autoFilter ref="A3:AF92" xr:uid="{B905A635-33F3-4213-AA99-0A6EF886BEFD}"/>
  <mergeCells count="13">
    <mergeCell ref="E2:J2"/>
    <mergeCell ref="L2:R2"/>
    <mergeCell ref="Y2:AA2"/>
    <mergeCell ref="AC2:AD2"/>
    <mergeCell ref="AE2:AE3"/>
    <mergeCell ref="U95:W95"/>
    <mergeCell ref="U102:W102"/>
    <mergeCell ref="U96:W96"/>
    <mergeCell ref="U97:W97"/>
    <mergeCell ref="U98:W98"/>
    <mergeCell ref="U99:W99"/>
    <mergeCell ref="U100:W100"/>
    <mergeCell ref="U101:W101"/>
  </mergeCells>
  <phoneticPr fontId="4"/>
  <conditionalFormatting sqref="B4:J92 L4:R92">
    <cfRule type="containsBlanks" dxfId="27" priority="3">
      <formula>LEN(TRIM(B4))=0</formula>
    </cfRule>
  </conditionalFormatting>
  <conditionalFormatting sqref="Y4:AA92">
    <cfRule type="containsBlanks" dxfId="26" priority="1">
      <formula>LEN(TRIM(Y4))=0</formula>
    </cfRule>
  </conditionalFormatting>
  <dataValidations count="1">
    <dataValidation type="list" allowBlank="1" showInputMessage="1" showErrorMessage="1" sqref="L4:L92" xr:uid="{87358C5D-F875-4293-8E78-A78CE281BEC5}">
      <formula1>"器具交換,ランプ交換"</formula1>
    </dataValidation>
  </dataValidations>
  <pageMargins left="0.70866141732283472" right="0.70866141732283472" top="0.74803149606299213" bottom="0.74803149606299213" header="0.31496062992125984" footer="0.31496062992125984"/>
  <pageSetup paperSize="8" scale="53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DD4FA-3DF8-41F1-8910-AB6E059D6C89}">
  <sheetPr>
    <tabColor rgb="FFFFFF00"/>
  </sheetPr>
  <dimension ref="A1:AF30"/>
  <sheetViews>
    <sheetView showGridLines="0" view="pageBreakPreview" zoomScale="72" zoomScaleNormal="100" zoomScaleSheetLayoutView="40" workbookViewId="0">
      <pane xSplit="3" ySplit="3" topLeftCell="D6" activePane="bottomRight" state="frozen"/>
      <selection activeCell="F16" sqref="F16"/>
      <selection pane="topRight" activeCell="F16" sqref="F16"/>
      <selection pane="bottomLeft" activeCell="F16" sqref="F16"/>
      <selection pane="bottomRight" activeCell="A2" sqref="A2"/>
    </sheetView>
  </sheetViews>
  <sheetFormatPr defaultRowHeight="18.75"/>
  <cols>
    <col min="1" max="1" width="4" style="3" customWidth="1"/>
    <col min="2" max="2" width="5.75" style="3" customWidth="1"/>
    <col min="3" max="4" width="15.125" style="3" customWidth="1"/>
    <col min="5" max="5" width="13.75" style="3" customWidth="1"/>
    <col min="6" max="6" width="34.5" style="3" customWidth="1"/>
    <col min="7" max="7" width="8.125" style="3" customWidth="1"/>
    <col min="8" max="8" width="6.25" style="3" customWidth="1"/>
    <col min="9" max="9" width="13.5" style="3" customWidth="1"/>
    <col min="10" max="10" width="7" style="3" customWidth="1"/>
    <col min="11" max="11" width="3" customWidth="1"/>
    <col min="12" max="12" width="15.375" customWidth="1"/>
    <col min="13" max="13" width="31" style="4" customWidth="1"/>
    <col min="14" max="15" width="13.125" style="4" customWidth="1"/>
    <col min="16" max="16" width="14.5" style="4" customWidth="1"/>
    <col min="17" max="17" width="38.75" style="4" customWidth="1"/>
    <col min="18" max="18" width="22.125" style="5" bestFit="1" customWidth="1"/>
    <col min="19" max="19" width="5" style="5" customWidth="1"/>
    <col min="20" max="23" width="11.125" style="34" customWidth="1"/>
    <col min="24" max="24" width="11.25" style="34" bestFit="1" customWidth="1"/>
    <col min="25" max="25" width="7.875" customWidth="1"/>
    <col min="26" max="28" width="7.125" style="3" customWidth="1"/>
    <col min="29" max="29" width="14.375" bestFit="1" customWidth="1"/>
    <col min="30" max="30" width="13.375" style="9" bestFit="1" customWidth="1"/>
    <col min="31" max="31" width="20.125" bestFit="1" customWidth="1"/>
    <col min="32" max="32" width="24.125" style="9" customWidth="1"/>
    <col min="34" max="44" width="15.875" customWidth="1"/>
    <col min="45" max="45" width="12.625" bestFit="1" customWidth="1"/>
  </cols>
  <sheetData>
    <row r="1" spans="1:32" ht="24.95" customHeight="1">
      <c r="A1" s="1" t="s">
        <v>403</v>
      </c>
      <c r="B1" s="2"/>
      <c r="C1" s="2"/>
      <c r="D1" s="2"/>
      <c r="E1" s="2"/>
      <c r="F1" s="2"/>
      <c r="G1" s="2"/>
      <c r="H1" s="2"/>
      <c r="T1" s="36"/>
      <c r="U1" s="36"/>
      <c r="V1" s="36"/>
      <c r="W1" s="36"/>
      <c r="X1" s="6"/>
      <c r="Z1" s="7" t="s">
        <v>0</v>
      </c>
      <c r="AA1" s="7"/>
      <c r="AB1" s="42">
        <v>29</v>
      </c>
      <c r="AC1" t="s">
        <v>1</v>
      </c>
      <c r="AD1" s="8"/>
    </row>
    <row r="2" spans="1:32" ht="27" customHeight="1">
      <c r="A2" s="2"/>
      <c r="B2" s="2"/>
      <c r="C2" s="2"/>
      <c r="D2" s="2"/>
      <c r="E2" s="121" t="s">
        <v>18</v>
      </c>
      <c r="F2" s="122"/>
      <c r="G2" s="122"/>
      <c r="H2" s="122"/>
      <c r="I2" s="122"/>
      <c r="J2" s="123"/>
      <c r="L2" s="124" t="s">
        <v>19</v>
      </c>
      <c r="M2" s="125"/>
      <c r="N2" s="125"/>
      <c r="O2" s="125"/>
      <c r="P2" s="125"/>
      <c r="Q2" s="125"/>
      <c r="R2" s="126"/>
      <c r="T2" s="10"/>
      <c r="U2" s="10"/>
      <c r="V2" s="10"/>
      <c r="W2" s="10"/>
      <c r="X2"/>
      <c r="Y2" s="127" t="s">
        <v>2</v>
      </c>
      <c r="Z2" s="128"/>
      <c r="AA2" s="129"/>
      <c r="AC2" s="130" t="s">
        <v>3</v>
      </c>
      <c r="AD2" s="131"/>
      <c r="AE2" s="132" t="s">
        <v>4</v>
      </c>
      <c r="AF2"/>
    </row>
    <row r="3" spans="1:32" ht="41.25" thickBot="1">
      <c r="A3" s="11" t="s">
        <v>5</v>
      </c>
      <c r="B3" s="11" t="s">
        <v>6</v>
      </c>
      <c r="C3" s="11" t="s">
        <v>7</v>
      </c>
      <c r="D3" s="11" t="s">
        <v>28</v>
      </c>
      <c r="E3" s="12" t="s">
        <v>8</v>
      </c>
      <c r="F3" s="12" t="s">
        <v>9</v>
      </c>
      <c r="G3" s="12" t="s">
        <v>10</v>
      </c>
      <c r="H3" s="13" t="s">
        <v>11</v>
      </c>
      <c r="I3" s="13" t="s">
        <v>12</v>
      </c>
      <c r="J3" s="13" t="s">
        <v>13</v>
      </c>
      <c r="K3" s="14"/>
      <c r="L3" s="15" t="s">
        <v>29</v>
      </c>
      <c r="M3" s="15" t="s">
        <v>14</v>
      </c>
      <c r="N3" s="15" t="s">
        <v>15</v>
      </c>
      <c r="O3" s="43" t="s">
        <v>399</v>
      </c>
      <c r="P3" s="43" t="s">
        <v>400</v>
      </c>
      <c r="Q3" s="43" t="s">
        <v>398</v>
      </c>
      <c r="R3" s="93" t="s">
        <v>394</v>
      </c>
      <c r="S3" s="16"/>
      <c r="T3" s="39" t="s">
        <v>26</v>
      </c>
      <c r="U3" s="17" t="s">
        <v>16</v>
      </c>
      <c r="V3" s="17" t="s">
        <v>27</v>
      </c>
      <c r="W3" s="17" t="s">
        <v>17</v>
      </c>
      <c r="X3"/>
      <c r="Y3" s="89" t="s">
        <v>151</v>
      </c>
      <c r="Z3" s="89" t="s">
        <v>152</v>
      </c>
      <c r="AA3" s="89" t="s">
        <v>153</v>
      </c>
      <c r="AB3"/>
      <c r="AC3" s="18" t="s">
        <v>18</v>
      </c>
      <c r="AD3" s="18" t="s">
        <v>19</v>
      </c>
      <c r="AE3" s="133"/>
      <c r="AF3"/>
    </row>
    <row r="4" spans="1:32" ht="24.95" customHeight="1" thickTop="1">
      <c r="A4" s="19">
        <v>1</v>
      </c>
      <c r="B4" s="21" t="s">
        <v>68</v>
      </c>
      <c r="C4" s="21" t="s">
        <v>154</v>
      </c>
      <c r="D4" s="21" t="s">
        <v>70</v>
      </c>
      <c r="E4" s="21" t="s">
        <v>163</v>
      </c>
      <c r="F4" s="21" t="s">
        <v>164</v>
      </c>
      <c r="G4" s="21">
        <v>34</v>
      </c>
      <c r="H4" s="20">
        <v>4</v>
      </c>
      <c r="I4" s="22">
        <v>2</v>
      </c>
      <c r="J4" s="27">
        <v>8</v>
      </c>
      <c r="K4" s="23"/>
      <c r="L4" s="28"/>
      <c r="M4" s="28"/>
      <c r="N4" s="29" t="s">
        <v>148</v>
      </c>
      <c r="O4" s="29">
        <v>5000</v>
      </c>
      <c r="P4" s="29"/>
      <c r="Q4" s="28"/>
      <c r="R4" s="30"/>
      <c r="S4" s="24"/>
      <c r="T4" s="40"/>
      <c r="U4" s="40"/>
      <c r="V4" s="25">
        <f t="shared" ref="V4:V20" si="0">T4*R4</f>
        <v>0</v>
      </c>
      <c r="W4" s="25">
        <f t="shared" ref="W4:W20" si="1">U4*R4</f>
        <v>0</v>
      </c>
      <c r="X4" s="26"/>
      <c r="Y4" s="27">
        <v>9</v>
      </c>
      <c r="Z4" s="27">
        <v>24</v>
      </c>
      <c r="AA4" s="27">
        <v>12</v>
      </c>
      <c r="AB4" s="26"/>
      <c r="AC4" s="31">
        <f>G4*J4*Y4*Z4*AA4/1000*$AB$1</f>
        <v>20445.696</v>
      </c>
      <c r="AD4" s="31">
        <f>Q4*R4*Y4*Z4*AA4/1000*$AB$1</f>
        <v>0</v>
      </c>
      <c r="AE4" s="31">
        <f t="shared" ref="AE4:AE20" si="2">AC4-AD4</f>
        <v>20445.696</v>
      </c>
      <c r="AF4"/>
    </row>
    <row r="5" spans="1:32" ht="24.95" customHeight="1">
      <c r="A5" s="19">
        <v>2</v>
      </c>
      <c r="B5" s="21" t="s">
        <v>68</v>
      </c>
      <c r="C5" s="21" t="s">
        <v>109</v>
      </c>
      <c r="D5" s="21" t="s">
        <v>70</v>
      </c>
      <c r="E5" s="21" t="s">
        <v>163</v>
      </c>
      <c r="F5" s="21" t="s">
        <v>165</v>
      </c>
      <c r="G5" s="21">
        <v>34</v>
      </c>
      <c r="H5" s="20">
        <v>1</v>
      </c>
      <c r="I5" s="22">
        <v>1</v>
      </c>
      <c r="J5" s="27">
        <v>1</v>
      </c>
      <c r="K5" s="23"/>
      <c r="L5" s="28"/>
      <c r="M5" s="28"/>
      <c r="N5" s="29" t="s">
        <v>148</v>
      </c>
      <c r="O5" s="29">
        <v>2500</v>
      </c>
      <c r="P5" s="29"/>
      <c r="Q5" s="28"/>
      <c r="R5" s="30"/>
      <c r="S5" s="24"/>
      <c r="T5" s="40"/>
      <c r="U5" s="40"/>
      <c r="V5" s="25">
        <f t="shared" si="0"/>
        <v>0</v>
      </c>
      <c r="W5" s="25">
        <f t="shared" si="1"/>
        <v>0</v>
      </c>
      <c r="X5" s="26"/>
      <c r="Y5" s="27">
        <v>9</v>
      </c>
      <c r="Z5" s="27">
        <v>24</v>
      </c>
      <c r="AA5" s="27">
        <v>12</v>
      </c>
      <c r="AB5" s="26"/>
      <c r="AC5" s="31">
        <f t="shared" ref="AC5:AC20" si="3">G5*J5*Y5*Z5*AA5/1000*$AB$1</f>
        <v>2555.712</v>
      </c>
      <c r="AD5" s="31">
        <f t="shared" ref="AD5:AD20" si="4">Q5*R5*Y5*Z5*AA5/1000*$AB$1</f>
        <v>0</v>
      </c>
      <c r="AE5" s="31">
        <f t="shared" si="2"/>
        <v>2555.712</v>
      </c>
      <c r="AF5"/>
    </row>
    <row r="6" spans="1:32" ht="24.95" customHeight="1">
      <c r="A6" s="19">
        <v>3</v>
      </c>
      <c r="B6" s="21" t="s">
        <v>68</v>
      </c>
      <c r="C6" s="21" t="s">
        <v>155</v>
      </c>
      <c r="D6" s="21" t="s">
        <v>70</v>
      </c>
      <c r="E6" s="21" t="s">
        <v>163</v>
      </c>
      <c r="F6" s="21" t="s">
        <v>166</v>
      </c>
      <c r="G6" s="21">
        <v>34</v>
      </c>
      <c r="H6" s="20">
        <v>8</v>
      </c>
      <c r="I6" s="22">
        <v>1</v>
      </c>
      <c r="J6" s="27">
        <v>8</v>
      </c>
      <c r="K6" s="23"/>
      <c r="L6" s="28"/>
      <c r="M6" s="28"/>
      <c r="N6" s="29" t="s">
        <v>148</v>
      </c>
      <c r="O6" s="29">
        <v>2500</v>
      </c>
      <c r="P6" s="29"/>
      <c r="Q6" s="28"/>
      <c r="R6" s="30"/>
      <c r="S6" s="24"/>
      <c r="T6" s="40"/>
      <c r="U6" s="40"/>
      <c r="V6" s="25">
        <f t="shared" si="0"/>
        <v>0</v>
      </c>
      <c r="W6" s="25">
        <f t="shared" si="1"/>
        <v>0</v>
      </c>
      <c r="X6" s="26"/>
      <c r="Y6" s="27">
        <v>9</v>
      </c>
      <c r="Z6" s="27">
        <v>24</v>
      </c>
      <c r="AA6" s="27">
        <v>12</v>
      </c>
      <c r="AB6" s="26"/>
      <c r="AC6" s="31">
        <f t="shared" si="3"/>
        <v>20445.696</v>
      </c>
      <c r="AD6" s="31">
        <f t="shared" si="4"/>
        <v>0</v>
      </c>
      <c r="AE6" s="31">
        <f t="shared" si="2"/>
        <v>20445.696</v>
      </c>
      <c r="AF6"/>
    </row>
    <row r="7" spans="1:32" ht="24.95" customHeight="1">
      <c r="A7" s="19">
        <v>4</v>
      </c>
      <c r="B7" s="21" t="s">
        <v>68</v>
      </c>
      <c r="C7" s="21" t="s">
        <v>156</v>
      </c>
      <c r="D7" s="21" t="s">
        <v>70</v>
      </c>
      <c r="E7" s="21" t="s">
        <v>167</v>
      </c>
      <c r="F7" s="21" t="s">
        <v>168</v>
      </c>
      <c r="G7" s="21">
        <v>29</v>
      </c>
      <c r="H7" s="20">
        <v>1</v>
      </c>
      <c r="I7" s="22">
        <v>1</v>
      </c>
      <c r="J7" s="27">
        <v>1</v>
      </c>
      <c r="K7" s="23"/>
      <c r="L7" s="28"/>
      <c r="M7" s="28"/>
      <c r="N7" s="29" t="s">
        <v>148</v>
      </c>
      <c r="O7" s="29">
        <v>1100</v>
      </c>
      <c r="P7" s="29"/>
      <c r="Q7" s="28"/>
      <c r="R7" s="30"/>
      <c r="S7" s="24"/>
      <c r="T7" s="40"/>
      <c r="U7" s="40"/>
      <c r="V7" s="25">
        <f t="shared" si="0"/>
        <v>0</v>
      </c>
      <c r="W7" s="25">
        <f t="shared" si="1"/>
        <v>0</v>
      </c>
      <c r="X7" s="26"/>
      <c r="Y7" s="27">
        <v>9</v>
      </c>
      <c r="Z7" s="27">
        <v>24</v>
      </c>
      <c r="AA7" s="27">
        <v>12</v>
      </c>
      <c r="AB7" s="26"/>
      <c r="AC7" s="31">
        <f t="shared" si="3"/>
        <v>2179.8720000000003</v>
      </c>
      <c r="AD7" s="31">
        <f t="shared" si="4"/>
        <v>0</v>
      </c>
      <c r="AE7" s="31">
        <f t="shared" si="2"/>
        <v>2179.8720000000003</v>
      </c>
      <c r="AF7"/>
    </row>
    <row r="8" spans="1:32" ht="24.95" customHeight="1">
      <c r="A8" s="19">
        <v>5</v>
      </c>
      <c r="B8" s="21" t="s">
        <v>68</v>
      </c>
      <c r="C8" s="21" t="s">
        <v>156</v>
      </c>
      <c r="D8" s="21" t="s">
        <v>70</v>
      </c>
      <c r="E8" s="21" t="s">
        <v>169</v>
      </c>
      <c r="F8" s="21" t="s">
        <v>170</v>
      </c>
      <c r="G8" s="21">
        <v>60</v>
      </c>
      <c r="H8" s="20">
        <v>1</v>
      </c>
      <c r="I8" s="22">
        <v>1</v>
      </c>
      <c r="J8" s="27">
        <v>1</v>
      </c>
      <c r="K8" s="23"/>
      <c r="L8" s="28"/>
      <c r="M8" s="28"/>
      <c r="N8" s="29" t="s">
        <v>148</v>
      </c>
      <c r="O8" s="29">
        <v>700</v>
      </c>
      <c r="P8" s="29"/>
      <c r="Q8" s="28"/>
      <c r="R8" s="30"/>
      <c r="S8" s="24"/>
      <c r="T8" s="40"/>
      <c r="U8" s="40"/>
      <c r="V8" s="25">
        <f t="shared" si="0"/>
        <v>0</v>
      </c>
      <c r="W8" s="25">
        <f t="shared" si="1"/>
        <v>0</v>
      </c>
      <c r="X8" s="26"/>
      <c r="Y8" s="27">
        <v>9</v>
      </c>
      <c r="Z8" s="27">
        <v>24</v>
      </c>
      <c r="AA8" s="27">
        <v>12</v>
      </c>
      <c r="AB8" s="26"/>
      <c r="AC8" s="31">
        <f t="shared" si="3"/>
        <v>4510.08</v>
      </c>
      <c r="AD8" s="31">
        <f t="shared" si="4"/>
        <v>0</v>
      </c>
      <c r="AE8" s="31">
        <f t="shared" si="2"/>
        <v>4510.08</v>
      </c>
      <c r="AF8"/>
    </row>
    <row r="9" spans="1:32" ht="24.95" customHeight="1">
      <c r="A9" s="19">
        <v>6</v>
      </c>
      <c r="B9" s="21" t="s">
        <v>68</v>
      </c>
      <c r="C9" s="21" t="s">
        <v>157</v>
      </c>
      <c r="D9" s="21" t="s">
        <v>70</v>
      </c>
      <c r="E9" s="21" t="s">
        <v>167</v>
      </c>
      <c r="F9" s="21" t="s">
        <v>168</v>
      </c>
      <c r="G9" s="21">
        <v>29</v>
      </c>
      <c r="H9" s="20">
        <v>2</v>
      </c>
      <c r="I9" s="22">
        <v>1</v>
      </c>
      <c r="J9" s="27">
        <v>2</v>
      </c>
      <c r="K9" s="23"/>
      <c r="L9" s="28"/>
      <c r="M9" s="28"/>
      <c r="N9" s="29" t="s">
        <v>148</v>
      </c>
      <c r="O9" s="29">
        <v>1100</v>
      </c>
      <c r="P9" s="29"/>
      <c r="Q9" s="28"/>
      <c r="R9" s="30"/>
      <c r="S9" s="24"/>
      <c r="T9" s="40"/>
      <c r="U9" s="40"/>
      <c r="V9" s="25">
        <f t="shared" si="0"/>
        <v>0</v>
      </c>
      <c r="W9" s="25">
        <f t="shared" si="1"/>
        <v>0</v>
      </c>
      <c r="X9" s="26"/>
      <c r="Y9" s="27">
        <v>9</v>
      </c>
      <c r="Z9" s="27">
        <v>24</v>
      </c>
      <c r="AA9" s="27">
        <v>12</v>
      </c>
      <c r="AB9" s="26"/>
      <c r="AC9" s="31">
        <f t="shared" si="3"/>
        <v>4359.7440000000006</v>
      </c>
      <c r="AD9" s="31">
        <f t="shared" si="4"/>
        <v>0</v>
      </c>
      <c r="AE9" s="31">
        <f t="shared" si="2"/>
        <v>4359.7440000000006</v>
      </c>
      <c r="AF9"/>
    </row>
    <row r="10" spans="1:32" ht="24.95" customHeight="1">
      <c r="A10" s="19">
        <v>7</v>
      </c>
      <c r="B10" s="21" t="s">
        <v>68</v>
      </c>
      <c r="C10" s="21" t="s">
        <v>157</v>
      </c>
      <c r="D10" s="21" t="s">
        <v>70</v>
      </c>
      <c r="E10" s="21" t="s">
        <v>171</v>
      </c>
      <c r="F10" s="21" t="s">
        <v>170</v>
      </c>
      <c r="G10" s="21">
        <v>34</v>
      </c>
      <c r="H10" s="20">
        <v>1</v>
      </c>
      <c r="I10" s="22">
        <v>1</v>
      </c>
      <c r="J10" s="27">
        <v>1</v>
      </c>
      <c r="K10" s="23"/>
      <c r="L10" s="28"/>
      <c r="M10" s="28"/>
      <c r="N10" s="29" t="s">
        <v>148</v>
      </c>
      <c r="O10" s="29">
        <v>1200</v>
      </c>
      <c r="P10" s="29"/>
      <c r="Q10" s="28"/>
      <c r="R10" s="30"/>
      <c r="S10" s="24"/>
      <c r="T10" s="40"/>
      <c r="U10" s="40"/>
      <c r="V10" s="25">
        <f t="shared" si="0"/>
        <v>0</v>
      </c>
      <c r="W10" s="25">
        <f t="shared" si="1"/>
        <v>0</v>
      </c>
      <c r="X10" s="26"/>
      <c r="Y10" s="27">
        <v>9</v>
      </c>
      <c r="Z10" s="27">
        <v>24</v>
      </c>
      <c r="AA10" s="27">
        <v>12</v>
      </c>
      <c r="AB10" s="26"/>
      <c r="AC10" s="31">
        <f t="shared" si="3"/>
        <v>2555.712</v>
      </c>
      <c r="AD10" s="31">
        <f t="shared" si="4"/>
        <v>0</v>
      </c>
      <c r="AE10" s="31">
        <f t="shared" si="2"/>
        <v>2555.712</v>
      </c>
      <c r="AF10"/>
    </row>
    <row r="11" spans="1:32" ht="24.95" customHeight="1">
      <c r="A11" s="19">
        <v>8</v>
      </c>
      <c r="B11" s="21" t="s">
        <v>68</v>
      </c>
      <c r="C11" s="21" t="s">
        <v>158</v>
      </c>
      <c r="D11" s="21" t="s">
        <v>70</v>
      </c>
      <c r="E11" s="21" t="s">
        <v>172</v>
      </c>
      <c r="F11" s="21" t="s">
        <v>141</v>
      </c>
      <c r="G11" s="21">
        <v>53</v>
      </c>
      <c r="H11" s="20">
        <v>3</v>
      </c>
      <c r="I11" s="22">
        <v>1</v>
      </c>
      <c r="J11" s="27">
        <v>3</v>
      </c>
      <c r="K11" s="23"/>
      <c r="L11" s="28"/>
      <c r="M11" s="28"/>
      <c r="N11" s="29" t="s">
        <v>149</v>
      </c>
      <c r="O11" s="29">
        <v>700</v>
      </c>
      <c r="P11" s="29"/>
      <c r="Q11" s="28"/>
      <c r="R11" s="30"/>
      <c r="S11" s="24"/>
      <c r="T11" s="40"/>
      <c r="U11" s="40"/>
      <c r="V11" s="25">
        <f t="shared" si="0"/>
        <v>0</v>
      </c>
      <c r="W11" s="25">
        <f t="shared" si="1"/>
        <v>0</v>
      </c>
      <c r="X11" s="26"/>
      <c r="Y11" s="27">
        <v>9</v>
      </c>
      <c r="Z11" s="27">
        <v>24</v>
      </c>
      <c r="AA11" s="27">
        <v>12</v>
      </c>
      <c r="AB11" s="26"/>
      <c r="AC11" s="31">
        <f t="shared" si="3"/>
        <v>11951.712</v>
      </c>
      <c r="AD11" s="31">
        <f t="shared" si="4"/>
        <v>0</v>
      </c>
      <c r="AE11" s="31">
        <f t="shared" si="2"/>
        <v>11951.712</v>
      </c>
      <c r="AF11"/>
    </row>
    <row r="12" spans="1:32" ht="24.95" customHeight="1">
      <c r="A12" s="19">
        <v>9</v>
      </c>
      <c r="B12" s="21" t="s">
        <v>68</v>
      </c>
      <c r="C12" s="21" t="s">
        <v>158</v>
      </c>
      <c r="D12" s="21" t="s">
        <v>70</v>
      </c>
      <c r="E12" s="21" t="s">
        <v>173</v>
      </c>
      <c r="F12" s="21" t="s">
        <v>142</v>
      </c>
      <c r="G12" s="21">
        <v>15</v>
      </c>
      <c r="H12" s="20">
        <v>1</v>
      </c>
      <c r="I12" s="22">
        <v>1</v>
      </c>
      <c r="J12" s="27">
        <v>1</v>
      </c>
      <c r="K12" s="23"/>
      <c r="L12" s="28"/>
      <c r="M12" s="28"/>
      <c r="N12" s="29" t="s">
        <v>148</v>
      </c>
      <c r="O12" s="29">
        <v>400</v>
      </c>
      <c r="P12" s="29"/>
      <c r="Q12" s="28"/>
      <c r="R12" s="30"/>
      <c r="S12" s="24"/>
      <c r="T12" s="40"/>
      <c r="U12" s="40"/>
      <c r="V12" s="25">
        <f t="shared" si="0"/>
        <v>0</v>
      </c>
      <c r="W12" s="25">
        <f t="shared" si="1"/>
        <v>0</v>
      </c>
      <c r="X12" s="26"/>
      <c r="Y12" s="27">
        <v>9</v>
      </c>
      <c r="Z12" s="27">
        <v>24</v>
      </c>
      <c r="AA12" s="27">
        <v>12</v>
      </c>
      <c r="AB12" s="26"/>
      <c r="AC12" s="31">
        <f t="shared" si="3"/>
        <v>1127.52</v>
      </c>
      <c r="AD12" s="31">
        <f t="shared" si="4"/>
        <v>0</v>
      </c>
      <c r="AE12" s="31">
        <f t="shared" si="2"/>
        <v>1127.52</v>
      </c>
      <c r="AF12"/>
    </row>
    <row r="13" spans="1:32" ht="24.95" customHeight="1">
      <c r="A13" s="19">
        <v>10</v>
      </c>
      <c r="B13" s="21" t="s">
        <v>89</v>
      </c>
      <c r="C13" s="21" t="s">
        <v>90</v>
      </c>
      <c r="D13" s="21" t="s">
        <v>70</v>
      </c>
      <c r="E13" s="21" t="s">
        <v>169</v>
      </c>
      <c r="F13" s="21" t="s">
        <v>170</v>
      </c>
      <c r="G13" s="21">
        <v>60</v>
      </c>
      <c r="H13" s="20">
        <v>2</v>
      </c>
      <c r="I13" s="22">
        <v>1</v>
      </c>
      <c r="J13" s="27">
        <v>2</v>
      </c>
      <c r="K13" s="23"/>
      <c r="L13" s="28"/>
      <c r="M13" s="28"/>
      <c r="N13" s="29" t="s">
        <v>148</v>
      </c>
      <c r="O13" s="29">
        <v>700</v>
      </c>
      <c r="P13" s="29"/>
      <c r="Q13" s="28"/>
      <c r="R13" s="30"/>
      <c r="S13" s="24"/>
      <c r="T13" s="40"/>
      <c r="U13" s="40"/>
      <c r="V13" s="25">
        <f t="shared" si="0"/>
        <v>0</v>
      </c>
      <c r="W13" s="25">
        <f t="shared" si="1"/>
        <v>0</v>
      </c>
      <c r="X13" s="26"/>
      <c r="Y13" s="27">
        <v>9</v>
      </c>
      <c r="Z13" s="27">
        <v>24</v>
      </c>
      <c r="AA13" s="27">
        <v>12</v>
      </c>
      <c r="AB13" s="26"/>
      <c r="AC13" s="31">
        <f t="shared" si="3"/>
        <v>9020.16</v>
      </c>
      <c r="AD13" s="31">
        <f t="shared" si="4"/>
        <v>0</v>
      </c>
      <c r="AE13" s="31">
        <f t="shared" si="2"/>
        <v>9020.16</v>
      </c>
      <c r="AF13"/>
    </row>
    <row r="14" spans="1:32" ht="24.95" customHeight="1">
      <c r="A14" s="19">
        <v>11</v>
      </c>
      <c r="B14" s="21" t="s">
        <v>89</v>
      </c>
      <c r="C14" s="21" t="s">
        <v>156</v>
      </c>
      <c r="D14" s="21" t="s">
        <v>70</v>
      </c>
      <c r="E14" s="21" t="s">
        <v>174</v>
      </c>
      <c r="F14" s="21" t="s">
        <v>131</v>
      </c>
      <c r="G14" s="21">
        <v>42</v>
      </c>
      <c r="H14" s="20">
        <v>4</v>
      </c>
      <c r="I14" s="22">
        <v>1</v>
      </c>
      <c r="J14" s="27">
        <v>4</v>
      </c>
      <c r="K14" s="23"/>
      <c r="L14" s="28"/>
      <c r="M14" s="28"/>
      <c r="N14" s="29" t="s">
        <v>148</v>
      </c>
      <c r="O14" s="29">
        <v>2400</v>
      </c>
      <c r="P14" s="29"/>
      <c r="Q14" s="28"/>
      <c r="R14" s="30"/>
      <c r="S14" s="24"/>
      <c r="T14" s="40"/>
      <c r="U14" s="40"/>
      <c r="V14" s="25">
        <f t="shared" si="0"/>
        <v>0</v>
      </c>
      <c r="W14" s="25">
        <f t="shared" si="1"/>
        <v>0</v>
      </c>
      <c r="X14" s="26"/>
      <c r="Y14" s="27">
        <v>9</v>
      </c>
      <c r="Z14" s="27">
        <v>24</v>
      </c>
      <c r="AA14" s="27">
        <v>12</v>
      </c>
      <c r="AB14" s="26"/>
      <c r="AC14" s="31">
        <f t="shared" si="3"/>
        <v>12628.224</v>
      </c>
      <c r="AD14" s="31">
        <f t="shared" si="4"/>
        <v>0</v>
      </c>
      <c r="AE14" s="31">
        <f t="shared" si="2"/>
        <v>12628.224</v>
      </c>
      <c r="AF14"/>
    </row>
    <row r="15" spans="1:32" ht="24.95" customHeight="1">
      <c r="A15" s="19">
        <v>12</v>
      </c>
      <c r="B15" s="21" t="s">
        <v>89</v>
      </c>
      <c r="C15" s="21" t="s">
        <v>159</v>
      </c>
      <c r="D15" s="21" t="s">
        <v>70</v>
      </c>
      <c r="E15" s="21" t="s">
        <v>167</v>
      </c>
      <c r="F15" s="21" t="s">
        <v>168</v>
      </c>
      <c r="G15" s="21">
        <v>29</v>
      </c>
      <c r="H15" s="20">
        <v>1</v>
      </c>
      <c r="I15" s="22">
        <v>1</v>
      </c>
      <c r="J15" s="27">
        <v>1</v>
      </c>
      <c r="K15" s="23"/>
      <c r="L15" s="28"/>
      <c r="M15" s="28"/>
      <c r="N15" s="29" t="s">
        <v>148</v>
      </c>
      <c r="O15" s="29">
        <v>1100</v>
      </c>
      <c r="P15" s="29"/>
      <c r="Q15" s="28"/>
      <c r="R15" s="30"/>
      <c r="S15" s="24"/>
      <c r="T15" s="40"/>
      <c r="U15" s="40"/>
      <c r="V15" s="25">
        <f t="shared" si="0"/>
        <v>0</v>
      </c>
      <c r="W15" s="25">
        <f t="shared" si="1"/>
        <v>0</v>
      </c>
      <c r="X15" s="26"/>
      <c r="Y15" s="27">
        <v>9</v>
      </c>
      <c r="Z15" s="27">
        <v>24</v>
      </c>
      <c r="AA15" s="27">
        <v>12</v>
      </c>
      <c r="AB15" s="26"/>
      <c r="AC15" s="31">
        <f t="shared" si="3"/>
        <v>2179.8720000000003</v>
      </c>
      <c r="AD15" s="31">
        <f t="shared" si="4"/>
        <v>0</v>
      </c>
      <c r="AE15" s="31">
        <f t="shared" si="2"/>
        <v>2179.8720000000003</v>
      </c>
      <c r="AF15"/>
    </row>
    <row r="16" spans="1:32" ht="24.95" customHeight="1">
      <c r="A16" s="19">
        <v>13</v>
      </c>
      <c r="B16" s="21" t="s">
        <v>89</v>
      </c>
      <c r="C16" s="21" t="s">
        <v>160</v>
      </c>
      <c r="D16" s="21" t="s">
        <v>70</v>
      </c>
      <c r="E16" s="21" t="s">
        <v>167</v>
      </c>
      <c r="F16" s="21" t="s">
        <v>168</v>
      </c>
      <c r="G16" s="21">
        <v>29</v>
      </c>
      <c r="H16" s="20">
        <v>1</v>
      </c>
      <c r="I16" s="22">
        <v>1</v>
      </c>
      <c r="J16" s="27">
        <v>1</v>
      </c>
      <c r="K16" s="23"/>
      <c r="L16" s="28"/>
      <c r="M16" s="28"/>
      <c r="N16" s="29" t="s">
        <v>148</v>
      </c>
      <c r="O16" s="29">
        <v>1100</v>
      </c>
      <c r="P16" s="29"/>
      <c r="Q16" s="28"/>
      <c r="R16" s="30"/>
      <c r="S16" s="24"/>
      <c r="T16" s="40"/>
      <c r="U16" s="40"/>
      <c r="V16" s="25">
        <f t="shared" si="0"/>
        <v>0</v>
      </c>
      <c r="W16" s="25">
        <f t="shared" si="1"/>
        <v>0</v>
      </c>
      <c r="X16" s="26"/>
      <c r="Y16" s="27">
        <v>9</v>
      </c>
      <c r="Z16" s="27">
        <v>24</v>
      </c>
      <c r="AA16" s="27">
        <v>12</v>
      </c>
      <c r="AB16" s="26"/>
      <c r="AC16" s="31">
        <f t="shared" si="3"/>
        <v>2179.8720000000003</v>
      </c>
      <c r="AD16" s="31">
        <f t="shared" si="4"/>
        <v>0</v>
      </c>
      <c r="AE16" s="31">
        <f t="shared" si="2"/>
        <v>2179.8720000000003</v>
      </c>
      <c r="AF16"/>
    </row>
    <row r="17" spans="1:32" ht="24.95" customHeight="1">
      <c r="A17" s="19">
        <v>14</v>
      </c>
      <c r="B17" s="21" t="s">
        <v>89</v>
      </c>
      <c r="C17" s="21" t="s">
        <v>160</v>
      </c>
      <c r="D17" s="21" t="s">
        <v>70</v>
      </c>
      <c r="E17" s="21" t="s">
        <v>169</v>
      </c>
      <c r="F17" s="21" t="s">
        <v>170</v>
      </c>
      <c r="G17" s="21">
        <v>60</v>
      </c>
      <c r="H17" s="20">
        <v>1</v>
      </c>
      <c r="I17" s="22">
        <v>1</v>
      </c>
      <c r="J17" s="27">
        <v>1</v>
      </c>
      <c r="K17" s="23"/>
      <c r="L17" s="28"/>
      <c r="M17" s="28"/>
      <c r="N17" s="29" t="s">
        <v>149</v>
      </c>
      <c r="O17" s="29">
        <v>700</v>
      </c>
      <c r="P17" s="29"/>
      <c r="Q17" s="28"/>
      <c r="R17" s="30"/>
      <c r="S17" s="24"/>
      <c r="T17" s="40"/>
      <c r="U17" s="40"/>
      <c r="V17" s="25">
        <f t="shared" si="0"/>
        <v>0</v>
      </c>
      <c r="W17" s="25">
        <f t="shared" si="1"/>
        <v>0</v>
      </c>
      <c r="X17" s="26"/>
      <c r="Y17" s="27">
        <v>9</v>
      </c>
      <c r="Z17" s="27">
        <v>24</v>
      </c>
      <c r="AA17" s="27">
        <v>12</v>
      </c>
      <c r="AB17" s="26"/>
      <c r="AC17" s="31">
        <f t="shared" si="3"/>
        <v>4510.08</v>
      </c>
      <c r="AD17" s="31">
        <f t="shared" si="4"/>
        <v>0</v>
      </c>
      <c r="AE17" s="31">
        <f t="shared" si="2"/>
        <v>4510.08</v>
      </c>
      <c r="AF17"/>
    </row>
    <row r="18" spans="1:32" ht="24.95" customHeight="1">
      <c r="A18" s="19">
        <v>15</v>
      </c>
      <c r="B18" s="21" t="s">
        <v>89</v>
      </c>
      <c r="C18" s="21" t="s">
        <v>161</v>
      </c>
      <c r="D18" s="21" t="s">
        <v>70</v>
      </c>
      <c r="E18" s="21" t="s">
        <v>124</v>
      </c>
      <c r="F18" s="21" t="s">
        <v>129</v>
      </c>
      <c r="G18" s="21">
        <v>26</v>
      </c>
      <c r="H18" s="20">
        <v>1</v>
      </c>
      <c r="I18" s="22">
        <v>2</v>
      </c>
      <c r="J18" s="27">
        <v>2</v>
      </c>
      <c r="K18" s="23"/>
      <c r="L18" s="28"/>
      <c r="M18" s="28"/>
      <c r="N18" s="29" t="s">
        <v>148</v>
      </c>
      <c r="O18" s="29">
        <v>2000</v>
      </c>
      <c r="P18" s="29"/>
      <c r="Q18" s="28"/>
      <c r="R18" s="30"/>
      <c r="S18" s="24"/>
      <c r="T18" s="40"/>
      <c r="U18" s="40"/>
      <c r="V18" s="25">
        <f t="shared" si="0"/>
        <v>0</v>
      </c>
      <c r="W18" s="25">
        <f t="shared" si="1"/>
        <v>0</v>
      </c>
      <c r="X18" s="26"/>
      <c r="Y18" s="27">
        <v>9</v>
      </c>
      <c r="Z18" s="27">
        <v>24</v>
      </c>
      <c r="AA18" s="27">
        <v>12</v>
      </c>
      <c r="AB18" s="26"/>
      <c r="AC18" s="31">
        <f t="shared" si="3"/>
        <v>3908.7359999999999</v>
      </c>
      <c r="AD18" s="31">
        <f t="shared" si="4"/>
        <v>0</v>
      </c>
      <c r="AE18" s="31">
        <f t="shared" si="2"/>
        <v>3908.7359999999999</v>
      </c>
      <c r="AF18"/>
    </row>
    <row r="19" spans="1:32" ht="24.95" customHeight="1">
      <c r="A19" s="19">
        <v>16</v>
      </c>
      <c r="B19" s="21" t="s">
        <v>89</v>
      </c>
      <c r="C19" s="21" t="s">
        <v>161</v>
      </c>
      <c r="D19" s="21" t="s">
        <v>70</v>
      </c>
      <c r="E19" s="21" t="s">
        <v>175</v>
      </c>
      <c r="F19" s="21" t="s">
        <v>176</v>
      </c>
      <c r="G19" s="21">
        <v>25</v>
      </c>
      <c r="H19" s="20">
        <v>1</v>
      </c>
      <c r="I19" s="22">
        <v>1</v>
      </c>
      <c r="J19" s="27">
        <v>1</v>
      </c>
      <c r="K19" s="23"/>
      <c r="L19" s="28"/>
      <c r="M19" s="28"/>
      <c r="N19" s="29" t="s">
        <v>149</v>
      </c>
      <c r="O19" s="29">
        <v>700</v>
      </c>
      <c r="P19" s="29"/>
      <c r="Q19" s="28"/>
      <c r="R19" s="30"/>
      <c r="S19" s="24"/>
      <c r="T19" s="40"/>
      <c r="U19" s="40"/>
      <c r="V19" s="25">
        <f t="shared" si="0"/>
        <v>0</v>
      </c>
      <c r="W19" s="25">
        <f t="shared" si="1"/>
        <v>0</v>
      </c>
      <c r="X19" s="26"/>
      <c r="Y19" s="27">
        <v>9</v>
      </c>
      <c r="Z19" s="27">
        <v>24</v>
      </c>
      <c r="AA19" s="27">
        <v>12</v>
      </c>
      <c r="AB19" s="26"/>
      <c r="AC19" s="31">
        <f t="shared" si="3"/>
        <v>1879.1999999999998</v>
      </c>
      <c r="AD19" s="31">
        <f t="shared" si="4"/>
        <v>0</v>
      </c>
      <c r="AE19" s="31">
        <f t="shared" si="2"/>
        <v>1879.1999999999998</v>
      </c>
      <c r="AF19"/>
    </row>
    <row r="20" spans="1:32" ht="24.95" customHeight="1">
      <c r="A20" s="19">
        <v>17</v>
      </c>
      <c r="B20" s="21" t="s">
        <v>89</v>
      </c>
      <c r="C20" s="21" t="s">
        <v>162</v>
      </c>
      <c r="D20" s="21" t="s">
        <v>70</v>
      </c>
      <c r="E20" s="21" t="s">
        <v>177</v>
      </c>
      <c r="F20" s="21" t="s">
        <v>401</v>
      </c>
      <c r="G20" s="21">
        <v>105</v>
      </c>
      <c r="H20" s="20">
        <v>12</v>
      </c>
      <c r="I20" s="22">
        <v>1</v>
      </c>
      <c r="J20" s="27">
        <v>12</v>
      </c>
      <c r="K20" s="23"/>
      <c r="L20" s="28"/>
      <c r="M20" s="28"/>
      <c r="N20" s="29" t="s">
        <v>148</v>
      </c>
      <c r="O20" s="29">
        <v>6500</v>
      </c>
      <c r="P20" s="29"/>
      <c r="Q20" s="28"/>
      <c r="R20" s="30"/>
      <c r="S20" s="24"/>
      <c r="T20" s="40"/>
      <c r="U20" s="40"/>
      <c r="V20" s="25">
        <f t="shared" si="0"/>
        <v>0</v>
      </c>
      <c r="W20" s="25">
        <f t="shared" si="1"/>
        <v>0</v>
      </c>
      <c r="X20" s="26"/>
      <c r="Y20" s="27">
        <v>9</v>
      </c>
      <c r="Z20" s="27">
        <v>24</v>
      </c>
      <c r="AA20" s="27">
        <v>12</v>
      </c>
      <c r="AB20" s="26"/>
      <c r="AC20" s="31">
        <f t="shared" si="3"/>
        <v>94711.680000000008</v>
      </c>
      <c r="AD20" s="31">
        <f t="shared" si="4"/>
        <v>0</v>
      </c>
      <c r="AE20" s="31">
        <f t="shared" si="2"/>
        <v>94711.680000000008</v>
      </c>
      <c r="AF20"/>
    </row>
    <row r="21" spans="1:32" ht="36.75" customHeight="1">
      <c r="A21" s="2"/>
      <c r="B21" s="88"/>
      <c r="C21" s="88"/>
      <c r="D21" s="88"/>
      <c r="E21" s="88"/>
      <c r="L21" s="41"/>
      <c r="S21" s="32"/>
      <c r="T21" s="32"/>
      <c r="U21" s="32"/>
      <c r="V21" s="35"/>
      <c r="W21" s="35"/>
      <c r="X21" s="26"/>
      <c r="AB21" s="26"/>
      <c r="AC21" s="33">
        <f>SUM(AC4:AC20)</f>
        <v>201149.56800000003</v>
      </c>
      <c r="AD21" s="33">
        <f>SUM(AD4:AD20)</f>
        <v>0</v>
      </c>
      <c r="AE21" s="33">
        <f>SUM(AE4:AE20)</f>
        <v>201149.56800000003</v>
      </c>
      <c r="AF21"/>
    </row>
    <row r="23" spans="1:32">
      <c r="U23" s="118" t="s">
        <v>20</v>
      </c>
      <c r="V23" s="119"/>
      <c r="W23" s="120"/>
      <c r="X23" s="37">
        <f>SUM(V4:V20)</f>
        <v>0</v>
      </c>
    </row>
    <row r="24" spans="1:32">
      <c r="U24" s="118" t="s">
        <v>21</v>
      </c>
      <c r="V24" s="119"/>
      <c r="W24" s="120"/>
      <c r="X24" s="37">
        <f>SUM(W4:W20)</f>
        <v>0</v>
      </c>
    </row>
    <row r="25" spans="1:32">
      <c r="U25" s="118" t="s">
        <v>30</v>
      </c>
      <c r="V25" s="119"/>
      <c r="W25" s="120"/>
      <c r="X25" s="38"/>
    </row>
    <row r="26" spans="1:32">
      <c r="U26" s="118" t="s">
        <v>31</v>
      </c>
      <c r="V26" s="119"/>
      <c r="W26" s="120"/>
      <c r="X26" s="38"/>
    </row>
    <row r="27" spans="1:32">
      <c r="U27" s="118" t="s">
        <v>22</v>
      </c>
      <c r="V27" s="119"/>
      <c r="W27" s="120"/>
      <c r="X27" s="38"/>
    </row>
    <row r="28" spans="1:32">
      <c r="U28" s="118" t="s">
        <v>23</v>
      </c>
      <c r="V28" s="119"/>
      <c r="W28" s="120"/>
      <c r="X28" s="38"/>
    </row>
    <row r="29" spans="1:32">
      <c r="U29" s="118" t="s">
        <v>24</v>
      </c>
      <c r="V29" s="119"/>
      <c r="W29" s="120"/>
      <c r="X29" s="37">
        <f>SUM(X23:X28)</f>
        <v>0</v>
      </c>
    </row>
    <row r="30" spans="1:32">
      <c r="U30" s="118" t="s">
        <v>25</v>
      </c>
      <c r="V30" s="119"/>
      <c r="W30" s="120"/>
      <c r="X30" s="37">
        <f>X29*1.1</f>
        <v>0</v>
      </c>
    </row>
  </sheetData>
  <autoFilter ref="A3:AF20" xr:uid="{B905A635-33F3-4213-AA99-0A6EF886BEFD}"/>
  <mergeCells count="13">
    <mergeCell ref="U23:W23"/>
    <mergeCell ref="U30:W30"/>
    <mergeCell ref="U24:W24"/>
    <mergeCell ref="U25:W25"/>
    <mergeCell ref="U26:W26"/>
    <mergeCell ref="U27:W27"/>
    <mergeCell ref="U28:W28"/>
    <mergeCell ref="U29:W29"/>
    <mergeCell ref="E2:J2"/>
    <mergeCell ref="L2:R2"/>
    <mergeCell ref="Y2:AA2"/>
    <mergeCell ref="AC2:AD2"/>
    <mergeCell ref="AE2:AE3"/>
  </mergeCells>
  <phoneticPr fontId="4"/>
  <conditionalFormatting sqref="B4:J20 L4:R20">
    <cfRule type="containsBlanks" dxfId="25" priority="3">
      <formula>LEN(TRIM(B4))=0</formula>
    </cfRule>
  </conditionalFormatting>
  <conditionalFormatting sqref="Y4:AA20">
    <cfRule type="containsBlanks" dxfId="24" priority="1">
      <formula>LEN(TRIM(Y4))=0</formula>
    </cfRule>
  </conditionalFormatting>
  <dataValidations disablePrompts="1" count="1">
    <dataValidation type="list" allowBlank="1" showInputMessage="1" showErrorMessage="1" sqref="L4:L20" xr:uid="{C7A5805A-7002-46B1-AD2E-0C89292DD017}">
      <formula1>"器具交換,ランプ交換"</formula1>
    </dataValidation>
  </dataValidations>
  <pageMargins left="0.70866141732283472" right="0.70866141732283472" top="0.74803149606299213" bottom="0.74803149606299213" header="0.31496062992125984" footer="0.31496062992125984"/>
  <pageSetup paperSize="8" scale="53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3C683-AF07-499F-B81E-2C833FADF174}">
  <sheetPr>
    <tabColor rgb="FFFFFF00"/>
  </sheetPr>
  <dimension ref="A1:AF64"/>
  <sheetViews>
    <sheetView showGridLines="0" view="pageBreakPreview" zoomScale="59" zoomScaleNormal="100" zoomScaleSheetLayoutView="70" workbookViewId="0">
      <pane xSplit="3" ySplit="3" topLeftCell="D4" activePane="bottomRight" state="frozen"/>
      <selection activeCell="F16" sqref="F16"/>
      <selection pane="topRight" activeCell="F16" sqref="F16"/>
      <selection pane="bottomLeft" activeCell="F16" sqref="F16"/>
      <selection pane="bottomRight" activeCell="C10" sqref="C10"/>
    </sheetView>
  </sheetViews>
  <sheetFormatPr defaultRowHeight="18.75"/>
  <cols>
    <col min="1" max="1" width="4" style="3" customWidth="1"/>
    <col min="2" max="2" width="13" style="3" bestFit="1" customWidth="1"/>
    <col min="3" max="4" width="15.125" style="3" customWidth="1"/>
    <col min="5" max="5" width="13.75" style="3" customWidth="1"/>
    <col min="6" max="6" width="34.5" style="3" customWidth="1"/>
    <col min="7" max="7" width="8.125" style="3" customWidth="1"/>
    <col min="8" max="8" width="6.25" style="3" customWidth="1"/>
    <col min="9" max="9" width="13.5" style="3" customWidth="1"/>
    <col min="10" max="10" width="7" style="3" customWidth="1"/>
    <col min="11" max="11" width="3" customWidth="1"/>
    <col min="12" max="12" width="15.375" customWidth="1"/>
    <col min="13" max="13" width="31" style="4" customWidth="1"/>
    <col min="14" max="15" width="13.125" style="4" customWidth="1"/>
    <col min="16" max="16" width="14.625" style="4" customWidth="1"/>
    <col min="17" max="17" width="43.75" style="4" customWidth="1"/>
    <col min="18" max="18" width="24.75" style="5" customWidth="1"/>
    <col min="19" max="19" width="5" style="5" customWidth="1"/>
    <col min="20" max="23" width="11.125" style="34" customWidth="1"/>
    <col min="24" max="24" width="11.25" style="34" bestFit="1" customWidth="1"/>
    <col min="25" max="25" width="7.875" customWidth="1"/>
    <col min="26" max="28" width="7.125" style="3" customWidth="1"/>
    <col min="29" max="29" width="14.375" bestFit="1" customWidth="1"/>
    <col min="30" max="30" width="13.375" style="9" bestFit="1" customWidth="1"/>
    <col min="31" max="31" width="20.125" bestFit="1" customWidth="1"/>
    <col min="32" max="32" width="24.125" style="9" customWidth="1"/>
    <col min="34" max="44" width="15.875" customWidth="1"/>
    <col min="45" max="45" width="12.625" bestFit="1" customWidth="1"/>
  </cols>
  <sheetData>
    <row r="1" spans="1:32" ht="24.95" customHeight="1">
      <c r="A1" s="1" t="s">
        <v>404</v>
      </c>
      <c r="B1" s="2"/>
      <c r="C1" s="2"/>
      <c r="D1" s="2"/>
      <c r="E1" s="2"/>
      <c r="F1" s="2"/>
      <c r="G1" s="2"/>
      <c r="H1" s="2"/>
      <c r="T1" s="36"/>
      <c r="U1" s="36"/>
      <c r="V1" s="36"/>
      <c r="W1" s="36"/>
      <c r="X1" s="6"/>
      <c r="Z1" s="7" t="s">
        <v>0</v>
      </c>
      <c r="AA1" s="7"/>
      <c r="AB1" s="42">
        <v>29</v>
      </c>
      <c r="AC1" t="s">
        <v>1</v>
      </c>
      <c r="AD1" s="8"/>
    </row>
    <row r="2" spans="1:32" ht="27" customHeight="1">
      <c r="A2" s="2"/>
      <c r="B2" s="2"/>
      <c r="C2" s="2"/>
      <c r="D2" s="2"/>
      <c r="E2" s="121" t="s">
        <v>18</v>
      </c>
      <c r="F2" s="122"/>
      <c r="G2" s="122"/>
      <c r="H2" s="122"/>
      <c r="I2" s="122"/>
      <c r="J2" s="123"/>
      <c r="L2" s="124" t="s">
        <v>19</v>
      </c>
      <c r="M2" s="125"/>
      <c r="N2" s="125"/>
      <c r="O2" s="125"/>
      <c r="P2" s="125"/>
      <c r="Q2" s="125"/>
      <c r="R2" s="126"/>
      <c r="T2" s="10"/>
      <c r="U2" s="10"/>
      <c r="V2" s="10"/>
      <c r="W2" s="10"/>
      <c r="X2"/>
      <c r="Y2" s="127" t="s">
        <v>2</v>
      </c>
      <c r="Z2" s="128"/>
      <c r="AA2" s="129"/>
      <c r="AC2" s="130" t="s">
        <v>3</v>
      </c>
      <c r="AD2" s="131"/>
      <c r="AE2" s="132" t="s">
        <v>4</v>
      </c>
      <c r="AF2"/>
    </row>
    <row r="3" spans="1:32" ht="93.6" customHeight="1" thickBot="1">
      <c r="A3" s="11" t="s">
        <v>5</v>
      </c>
      <c r="B3" s="11" t="s">
        <v>6</v>
      </c>
      <c r="C3" s="11" t="s">
        <v>7</v>
      </c>
      <c r="D3" s="11" t="s">
        <v>28</v>
      </c>
      <c r="E3" s="12" t="s">
        <v>8</v>
      </c>
      <c r="F3" s="12" t="s">
        <v>9</v>
      </c>
      <c r="G3" s="12" t="s">
        <v>10</v>
      </c>
      <c r="H3" s="13" t="s">
        <v>11</v>
      </c>
      <c r="I3" s="13" t="s">
        <v>12</v>
      </c>
      <c r="J3" s="13" t="s">
        <v>13</v>
      </c>
      <c r="K3" s="14"/>
      <c r="L3" s="15" t="s">
        <v>29</v>
      </c>
      <c r="M3" s="15" t="s">
        <v>14</v>
      </c>
      <c r="N3" s="15" t="s">
        <v>15</v>
      </c>
      <c r="O3" s="43" t="s">
        <v>399</v>
      </c>
      <c r="P3" s="43" t="s">
        <v>400</v>
      </c>
      <c r="Q3" s="43" t="s">
        <v>398</v>
      </c>
      <c r="R3" s="93" t="s">
        <v>394</v>
      </c>
      <c r="S3" s="16"/>
      <c r="T3" s="39" t="s">
        <v>26</v>
      </c>
      <c r="U3" s="17" t="s">
        <v>16</v>
      </c>
      <c r="V3" s="17" t="s">
        <v>27</v>
      </c>
      <c r="W3" s="17" t="s">
        <v>17</v>
      </c>
      <c r="X3"/>
      <c r="Y3" s="89" t="s">
        <v>151</v>
      </c>
      <c r="Z3" s="89" t="s">
        <v>152</v>
      </c>
      <c r="AA3" s="89" t="s">
        <v>153</v>
      </c>
      <c r="AB3"/>
      <c r="AC3" s="18" t="s">
        <v>18</v>
      </c>
      <c r="AD3" s="18" t="s">
        <v>19</v>
      </c>
      <c r="AE3" s="133"/>
      <c r="AF3"/>
    </row>
    <row r="4" spans="1:32" ht="24.95" customHeight="1" thickTop="1">
      <c r="A4" s="19">
        <v>1</v>
      </c>
      <c r="B4" s="21" t="s">
        <v>188</v>
      </c>
      <c r="C4" s="21" t="s">
        <v>182</v>
      </c>
      <c r="D4" s="21" t="s">
        <v>202</v>
      </c>
      <c r="E4" s="21" t="s">
        <v>122</v>
      </c>
      <c r="F4" s="21" t="s">
        <v>203</v>
      </c>
      <c r="G4" s="21">
        <v>60</v>
      </c>
      <c r="H4" s="20">
        <v>2</v>
      </c>
      <c r="I4" s="22">
        <v>1</v>
      </c>
      <c r="J4" s="27">
        <v>2</v>
      </c>
      <c r="K4" s="23"/>
      <c r="L4" s="28"/>
      <c r="M4" s="28"/>
      <c r="N4" s="29" t="s">
        <v>149</v>
      </c>
      <c r="O4" s="29">
        <v>500</v>
      </c>
      <c r="P4" s="29"/>
      <c r="Q4" s="28"/>
      <c r="R4" s="30"/>
      <c r="S4" s="24"/>
      <c r="T4" s="40"/>
      <c r="U4" s="40"/>
      <c r="V4" s="25">
        <f t="shared" ref="V4:V54" si="0">T4*R4</f>
        <v>0</v>
      </c>
      <c r="W4" s="25">
        <f t="shared" ref="W4:W54" si="1">U4*R4</f>
        <v>0</v>
      </c>
      <c r="X4" s="26"/>
      <c r="Y4" s="27">
        <v>9</v>
      </c>
      <c r="Z4" s="27">
        <v>24</v>
      </c>
      <c r="AA4" s="27">
        <v>12</v>
      </c>
      <c r="AB4" s="26"/>
      <c r="AC4" s="31">
        <f>G4*J4*Y4*Z4*AA4/1000*$AB$1</f>
        <v>9020.16</v>
      </c>
      <c r="AD4" s="31">
        <f>Q4*R4*Y4*Z4*AA4/1000*$AB$1</f>
        <v>0</v>
      </c>
      <c r="AE4" s="31">
        <f t="shared" ref="AE4:AE54" si="2">AC4-AD4</f>
        <v>9020.16</v>
      </c>
      <c r="AF4"/>
    </row>
    <row r="5" spans="1:32" ht="24.95" customHeight="1">
      <c r="A5" s="19">
        <v>2</v>
      </c>
      <c r="B5" s="21" t="s">
        <v>188</v>
      </c>
      <c r="C5" s="21" t="s">
        <v>189</v>
      </c>
      <c r="D5" s="21" t="s">
        <v>202</v>
      </c>
      <c r="E5" s="21" t="s">
        <v>130</v>
      </c>
      <c r="F5" s="21" t="s">
        <v>141</v>
      </c>
      <c r="G5" s="21">
        <v>0</v>
      </c>
      <c r="H5" s="20">
        <v>9</v>
      </c>
      <c r="I5" s="22">
        <v>1</v>
      </c>
      <c r="J5" s="27">
        <v>9</v>
      </c>
      <c r="K5" s="23"/>
      <c r="L5" s="28"/>
      <c r="M5" s="28"/>
      <c r="N5" s="29" t="s">
        <v>148</v>
      </c>
      <c r="O5" s="29">
        <v>800</v>
      </c>
      <c r="P5" s="29"/>
      <c r="Q5" s="28"/>
      <c r="R5" s="30"/>
      <c r="S5" s="24"/>
      <c r="T5" s="40"/>
      <c r="U5" s="40"/>
      <c r="V5" s="25">
        <f t="shared" si="0"/>
        <v>0</v>
      </c>
      <c r="W5" s="25">
        <f t="shared" si="1"/>
        <v>0</v>
      </c>
      <c r="X5" s="26"/>
      <c r="Y5" s="27">
        <v>9</v>
      </c>
      <c r="Z5" s="27">
        <v>24</v>
      </c>
      <c r="AA5" s="27">
        <v>12</v>
      </c>
      <c r="AB5" s="26"/>
      <c r="AC5" s="31">
        <f t="shared" ref="AC5:AC54" si="3">G5*J5*Y5*Z5*AA5/1000*$AB$1</f>
        <v>0</v>
      </c>
      <c r="AD5" s="31">
        <f t="shared" ref="AD5:AD54" si="4">Q5*R5*Y5*Z5*AA5/1000*$AB$1</f>
        <v>0</v>
      </c>
      <c r="AE5" s="31">
        <f t="shared" si="2"/>
        <v>0</v>
      </c>
      <c r="AF5"/>
    </row>
    <row r="6" spans="1:32" ht="24.95" customHeight="1">
      <c r="A6" s="19">
        <v>3</v>
      </c>
      <c r="B6" s="21" t="s">
        <v>188</v>
      </c>
      <c r="C6" s="21" t="s">
        <v>189</v>
      </c>
      <c r="D6" s="21" t="s">
        <v>202</v>
      </c>
      <c r="E6" s="21" t="s">
        <v>130</v>
      </c>
      <c r="F6" s="21" t="s">
        <v>168</v>
      </c>
      <c r="G6" s="21">
        <v>0</v>
      </c>
      <c r="H6" s="20">
        <v>8</v>
      </c>
      <c r="I6" s="22">
        <v>1</v>
      </c>
      <c r="J6" s="27">
        <v>8</v>
      </c>
      <c r="K6" s="23"/>
      <c r="L6" s="28"/>
      <c r="M6" s="28"/>
      <c r="N6" s="29" t="s">
        <v>148</v>
      </c>
      <c r="O6" s="29">
        <v>1100</v>
      </c>
      <c r="P6" s="29"/>
      <c r="Q6" s="28"/>
      <c r="R6" s="30"/>
      <c r="S6" s="24"/>
      <c r="T6" s="40"/>
      <c r="U6" s="40"/>
      <c r="V6" s="25">
        <f t="shared" si="0"/>
        <v>0</v>
      </c>
      <c r="W6" s="25">
        <f t="shared" si="1"/>
        <v>0</v>
      </c>
      <c r="X6" s="26"/>
      <c r="Y6" s="27">
        <v>9</v>
      </c>
      <c r="Z6" s="27">
        <v>24</v>
      </c>
      <c r="AA6" s="27">
        <v>12</v>
      </c>
      <c r="AB6" s="26"/>
      <c r="AC6" s="31">
        <f t="shared" si="3"/>
        <v>0</v>
      </c>
      <c r="AD6" s="31">
        <f t="shared" si="4"/>
        <v>0</v>
      </c>
      <c r="AE6" s="31">
        <f t="shared" si="2"/>
        <v>0</v>
      </c>
      <c r="AF6"/>
    </row>
    <row r="7" spans="1:32" ht="24.95" customHeight="1">
      <c r="A7" s="19">
        <v>4</v>
      </c>
      <c r="B7" s="21" t="s">
        <v>188</v>
      </c>
      <c r="C7" s="21" t="s">
        <v>189</v>
      </c>
      <c r="D7" s="21" t="s">
        <v>202</v>
      </c>
      <c r="E7" s="21" t="s">
        <v>124</v>
      </c>
      <c r="F7" s="21" t="s">
        <v>204</v>
      </c>
      <c r="G7" s="21">
        <v>26</v>
      </c>
      <c r="H7" s="20">
        <v>2</v>
      </c>
      <c r="I7" s="22">
        <v>6</v>
      </c>
      <c r="J7" s="27">
        <v>12</v>
      </c>
      <c r="K7" s="23"/>
      <c r="L7" s="28"/>
      <c r="M7" s="28"/>
      <c r="N7" s="29" t="s">
        <v>148</v>
      </c>
      <c r="O7" s="29">
        <v>6000</v>
      </c>
      <c r="P7" s="29"/>
      <c r="Q7" s="28"/>
      <c r="R7" s="30"/>
      <c r="S7" s="24"/>
      <c r="T7" s="40"/>
      <c r="U7" s="40"/>
      <c r="V7" s="25">
        <f t="shared" si="0"/>
        <v>0</v>
      </c>
      <c r="W7" s="25">
        <f t="shared" si="1"/>
        <v>0</v>
      </c>
      <c r="X7" s="26"/>
      <c r="Y7" s="27">
        <v>9</v>
      </c>
      <c r="Z7" s="27">
        <v>24</v>
      </c>
      <c r="AA7" s="27">
        <v>12</v>
      </c>
      <c r="AB7" s="26"/>
      <c r="AC7" s="31">
        <f t="shared" si="3"/>
        <v>23452.415999999997</v>
      </c>
      <c r="AD7" s="31">
        <f t="shared" si="4"/>
        <v>0</v>
      </c>
      <c r="AE7" s="31">
        <f t="shared" si="2"/>
        <v>23452.415999999997</v>
      </c>
      <c r="AF7"/>
    </row>
    <row r="8" spans="1:32" ht="24.95" customHeight="1">
      <c r="A8" s="19">
        <v>5</v>
      </c>
      <c r="B8" s="21" t="s">
        <v>188</v>
      </c>
      <c r="C8" s="21" t="s">
        <v>181</v>
      </c>
      <c r="D8" s="21" t="s">
        <v>202</v>
      </c>
      <c r="E8" s="21" t="s">
        <v>130</v>
      </c>
      <c r="F8" s="21" t="s">
        <v>168</v>
      </c>
      <c r="G8" s="21">
        <v>0</v>
      </c>
      <c r="H8" s="20">
        <v>2</v>
      </c>
      <c r="I8" s="22">
        <v>1</v>
      </c>
      <c r="J8" s="27">
        <v>2</v>
      </c>
      <c r="K8" s="23"/>
      <c r="L8" s="28"/>
      <c r="M8" s="28"/>
      <c r="N8" s="29" t="s">
        <v>149</v>
      </c>
      <c r="O8" s="29">
        <v>1000</v>
      </c>
      <c r="P8" s="29"/>
      <c r="Q8" s="28"/>
      <c r="R8" s="30"/>
      <c r="S8" s="24"/>
      <c r="T8" s="40"/>
      <c r="U8" s="40"/>
      <c r="V8" s="25">
        <f t="shared" si="0"/>
        <v>0</v>
      </c>
      <c r="W8" s="25">
        <f t="shared" si="1"/>
        <v>0</v>
      </c>
      <c r="X8" s="26"/>
      <c r="Y8" s="27">
        <v>9</v>
      </c>
      <c r="Z8" s="27">
        <v>24</v>
      </c>
      <c r="AA8" s="27">
        <v>12</v>
      </c>
      <c r="AB8" s="26"/>
      <c r="AC8" s="31">
        <f t="shared" si="3"/>
        <v>0</v>
      </c>
      <c r="AD8" s="31">
        <f t="shared" si="4"/>
        <v>0</v>
      </c>
      <c r="AE8" s="31">
        <f t="shared" si="2"/>
        <v>0</v>
      </c>
      <c r="AF8"/>
    </row>
    <row r="9" spans="1:32" ht="24.95" customHeight="1">
      <c r="A9" s="19">
        <v>6</v>
      </c>
      <c r="B9" s="21" t="s">
        <v>188</v>
      </c>
      <c r="C9" s="21" t="s">
        <v>190</v>
      </c>
      <c r="D9" s="21" t="s">
        <v>202</v>
      </c>
      <c r="E9" s="21" t="s">
        <v>132</v>
      </c>
      <c r="F9" s="21" t="s">
        <v>205</v>
      </c>
      <c r="G9" s="21">
        <v>42</v>
      </c>
      <c r="H9" s="20">
        <v>2</v>
      </c>
      <c r="I9" s="22">
        <v>2</v>
      </c>
      <c r="J9" s="27">
        <v>4</v>
      </c>
      <c r="K9" s="23"/>
      <c r="L9" s="28"/>
      <c r="M9" s="28"/>
      <c r="N9" s="29" t="s">
        <v>148</v>
      </c>
      <c r="O9" s="29">
        <v>5000</v>
      </c>
      <c r="P9" s="29"/>
      <c r="Q9" s="28"/>
      <c r="R9" s="30"/>
      <c r="S9" s="24"/>
      <c r="T9" s="40"/>
      <c r="U9" s="40"/>
      <c r="V9" s="25">
        <f t="shared" si="0"/>
        <v>0</v>
      </c>
      <c r="W9" s="25">
        <f t="shared" si="1"/>
        <v>0</v>
      </c>
      <c r="X9" s="26"/>
      <c r="Y9" s="27">
        <v>9</v>
      </c>
      <c r="Z9" s="27">
        <v>24</v>
      </c>
      <c r="AA9" s="27">
        <v>12</v>
      </c>
      <c r="AB9" s="26"/>
      <c r="AC9" s="31">
        <f t="shared" si="3"/>
        <v>12628.224</v>
      </c>
      <c r="AD9" s="31">
        <f t="shared" si="4"/>
        <v>0</v>
      </c>
      <c r="AE9" s="31">
        <f t="shared" si="2"/>
        <v>12628.224</v>
      </c>
      <c r="AF9"/>
    </row>
    <row r="10" spans="1:32" ht="24.95" customHeight="1">
      <c r="A10" s="19">
        <v>7</v>
      </c>
      <c r="B10" s="21" t="s">
        <v>188</v>
      </c>
      <c r="C10" s="21" t="s">
        <v>190</v>
      </c>
      <c r="D10" s="21" t="s">
        <v>202</v>
      </c>
      <c r="E10" s="21" t="s">
        <v>124</v>
      </c>
      <c r="F10" s="21" t="s">
        <v>126</v>
      </c>
      <c r="G10" s="21">
        <v>26</v>
      </c>
      <c r="H10" s="20">
        <v>1</v>
      </c>
      <c r="I10" s="22">
        <v>1</v>
      </c>
      <c r="J10" s="27">
        <v>1</v>
      </c>
      <c r="K10" s="23"/>
      <c r="L10" s="28"/>
      <c r="M10" s="28"/>
      <c r="N10" s="29" t="s">
        <v>148</v>
      </c>
      <c r="O10" s="29">
        <v>1000</v>
      </c>
      <c r="P10" s="29"/>
      <c r="Q10" s="28"/>
      <c r="R10" s="30"/>
      <c r="S10" s="24"/>
      <c r="T10" s="40"/>
      <c r="U10" s="40"/>
      <c r="V10" s="25">
        <f t="shared" si="0"/>
        <v>0</v>
      </c>
      <c r="W10" s="25">
        <f t="shared" si="1"/>
        <v>0</v>
      </c>
      <c r="X10" s="26"/>
      <c r="Y10" s="27">
        <v>9</v>
      </c>
      <c r="Z10" s="27">
        <v>24</v>
      </c>
      <c r="AA10" s="27">
        <v>12</v>
      </c>
      <c r="AB10" s="26"/>
      <c r="AC10" s="31">
        <f t="shared" si="3"/>
        <v>1954.3679999999999</v>
      </c>
      <c r="AD10" s="31">
        <f t="shared" si="4"/>
        <v>0</v>
      </c>
      <c r="AE10" s="31">
        <f t="shared" si="2"/>
        <v>1954.3679999999999</v>
      </c>
      <c r="AF10"/>
    </row>
    <row r="11" spans="1:32" ht="24.95" customHeight="1">
      <c r="A11" s="19">
        <v>8</v>
      </c>
      <c r="B11" s="21" t="s">
        <v>188</v>
      </c>
      <c r="C11" s="21" t="s">
        <v>190</v>
      </c>
      <c r="D11" s="21" t="s">
        <v>202</v>
      </c>
      <c r="E11" s="21" t="s">
        <v>184</v>
      </c>
      <c r="F11" s="21" t="s">
        <v>126</v>
      </c>
      <c r="G11" s="21">
        <v>15</v>
      </c>
      <c r="H11" s="20">
        <v>1</v>
      </c>
      <c r="I11" s="22">
        <v>1</v>
      </c>
      <c r="J11" s="27">
        <v>1</v>
      </c>
      <c r="K11" s="23"/>
      <c r="L11" s="28"/>
      <c r="M11" s="28"/>
      <c r="N11" s="29" t="s">
        <v>148</v>
      </c>
      <c r="O11" s="29">
        <v>1000</v>
      </c>
      <c r="P11" s="29"/>
      <c r="Q11" s="28"/>
      <c r="R11" s="30"/>
      <c r="S11" s="24"/>
      <c r="T11" s="40"/>
      <c r="U11" s="40"/>
      <c r="V11" s="25">
        <f t="shared" si="0"/>
        <v>0</v>
      </c>
      <c r="W11" s="25">
        <f t="shared" si="1"/>
        <v>0</v>
      </c>
      <c r="X11" s="26"/>
      <c r="Y11" s="27">
        <v>9</v>
      </c>
      <c r="Z11" s="27">
        <v>24</v>
      </c>
      <c r="AA11" s="27">
        <v>12</v>
      </c>
      <c r="AB11" s="26"/>
      <c r="AC11" s="31">
        <f t="shared" si="3"/>
        <v>1127.52</v>
      </c>
      <c r="AD11" s="31">
        <f t="shared" si="4"/>
        <v>0</v>
      </c>
      <c r="AE11" s="31">
        <f t="shared" si="2"/>
        <v>1127.52</v>
      </c>
      <c r="AF11"/>
    </row>
    <row r="12" spans="1:32" ht="24.95" customHeight="1">
      <c r="A12" s="19">
        <v>9</v>
      </c>
      <c r="B12" s="21" t="s">
        <v>188</v>
      </c>
      <c r="C12" s="21" t="s">
        <v>159</v>
      </c>
      <c r="D12" s="21" t="s">
        <v>202</v>
      </c>
      <c r="E12" s="21" t="s">
        <v>124</v>
      </c>
      <c r="F12" s="21" t="s">
        <v>125</v>
      </c>
      <c r="G12" s="21">
        <v>26</v>
      </c>
      <c r="H12" s="20">
        <v>1</v>
      </c>
      <c r="I12" s="22">
        <v>1</v>
      </c>
      <c r="J12" s="27">
        <v>1</v>
      </c>
      <c r="K12" s="23"/>
      <c r="L12" s="28"/>
      <c r="M12" s="28"/>
      <c r="N12" s="29" t="s">
        <v>148</v>
      </c>
      <c r="O12" s="29">
        <v>1000</v>
      </c>
      <c r="P12" s="29"/>
      <c r="Q12" s="28"/>
      <c r="R12" s="30"/>
      <c r="S12" s="24"/>
      <c r="T12" s="40"/>
      <c r="U12" s="40"/>
      <c r="V12" s="25">
        <f t="shared" si="0"/>
        <v>0</v>
      </c>
      <c r="W12" s="25">
        <f t="shared" si="1"/>
        <v>0</v>
      </c>
      <c r="X12" s="26"/>
      <c r="Y12" s="27">
        <v>9</v>
      </c>
      <c r="Z12" s="27">
        <v>24</v>
      </c>
      <c r="AA12" s="27">
        <v>12</v>
      </c>
      <c r="AB12" s="26"/>
      <c r="AC12" s="31">
        <f t="shared" si="3"/>
        <v>1954.3679999999999</v>
      </c>
      <c r="AD12" s="31">
        <f t="shared" si="4"/>
        <v>0</v>
      </c>
      <c r="AE12" s="31">
        <f t="shared" si="2"/>
        <v>1954.3679999999999</v>
      </c>
      <c r="AF12"/>
    </row>
    <row r="13" spans="1:32" ht="24.95" customHeight="1">
      <c r="A13" s="19">
        <v>10</v>
      </c>
      <c r="B13" s="21" t="s">
        <v>188</v>
      </c>
      <c r="C13" s="21" t="s">
        <v>159</v>
      </c>
      <c r="D13" s="21" t="s">
        <v>202</v>
      </c>
      <c r="E13" s="21" t="s">
        <v>130</v>
      </c>
      <c r="F13" s="21" t="s">
        <v>206</v>
      </c>
      <c r="G13" s="21">
        <v>0</v>
      </c>
      <c r="H13" s="20">
        <v>1</v>
      </c>
      <c r="I13" s="22">
        <v>1</v>
      </c>
      <c r="J13" s="27">
        <v>1</v>
      </c>
      <c r="K13" s="23"/>
      <c r="L13" s="28"/>
      <c r="M13" s="28"/>
      <c r="N13" s="29" t="s">
        <v>148</v>
      </c>
      <c r="O13" s="29">
        <v>800</v>
      </c>
      <c r="P13" s="29"/>
      <c r="Q13" s="28"/>
      <c r="R13" s="30"/>
      <c r="S13" s="24"/>
      <c r="T13" s="40"/>
      <c r="U13" s="40"/>
      <c r="V13" s="25">
        <f t="shared" si="0"/>
        <v>0</v>
      </c>
      <c r="W13" s="25">
        <f t="shared" si="1"/>
        <v>0</v>
      </c>
      <c r="X13" s="26"/>
      <c r="Y13" s="27">
        <v>9</v>
      </c>
      <c r="Z13" s="27">
        <v>24</v>
      </c>
      <c r="AA13" s="27">
        <v>12</v>
      </c>
      <c r="AB13" s="26"/>
      <c r="AC13" s="31">
        <f t="shared" si="3"/>
        <v>0</v>
      </c>
      <c r="AD13" s="31">
        <f t="shared" si="4"/>
        <v>0</v>
      </c>
      <c r="AE13" s="31">
        <f t="shared" si="2"/>
        <v>0</v>
      </c>
      <c r="AF13"/>
    </row>
    <row r="14" spans="1:32" ht="24.95" customHeight="1">
      <c r="A14" s="19">
        <v>11</v>
      </c>
      <c r="B14" s="21" t="s">
        <v>188</v>
      </c>
      <c r="C14" s="21" t="s">
        <v>159</v>
      </c>
      <c r="D14" s="21" t="s">
        <v>202</v>
      </c>
      <c r="E14" s="21" t="s">
        <v>139</v>
      </c>
      <c r="F14" s="21" t="s">
        <v>126</v>
      </c>
      <c r="G14" s="21">
        <v>10</v>
      </c>
      <c r="H14" s="20">
        <v>1</v>
      </c>
      <c r="I14" s="22">
        <v>1</v>
      </c>
      <c r="J14" s="27">
        <v>1</v>
      </c>
      <c r="K14" s="23"/>
      <c r="L14" s="28"/>
      <c r="M14" s="28"/>
      <c r="N14" s="29" t="s">
        <v>148</v>
      </c>
      <c r="O14" s="29">
        <v>700</v>
      </c>
      <c r="P14" s="29"/>
      <c r="Q14" s="28"/>
      <c r="R14" s="30"/>
      <c r="S14" s="24"/>
      <c r="T14" s="40"/>
      <c r="U14" s="40"/>
      <c r="V14" s="25">
        <f t="shared" si="0"/>
        <v>0</v>
      </c>
      <c r="W14" s="25">
        <f t="shared" si="1"/>
        <v>0</v>
      </c>
      <c r="X14" s="26"/>
      <c r="Y14" s="27">
        <v>9</v>
      </c>
      <c r="Z14" s="27">
        <v>24</v>
      </c>
      <c r="AA14" s="27">
        <v>12</v>
      </c>
      <c r="AB14" s="26"/>
      <c r="AC14" s="31">
        <f t="shared" si="3"/>
        <v>751.68000000000006</v>
      </c>
      <c r="AD14" s="31">
        <f t="shared" si="4"/>
        <v>0</v>
      </c>
      <c r="AE14" s="31">
        <f t="shared" si="2"/>
        <v>751.68000000000006</v>
      </c>
      <c r="AF14"/>
    </row>
    <row r="15" spans="1:32" ht="24.95" customHeight="1">
      <c r="A15" s="19">
        <v>12</v>
      </c>
      <c r="B15" s="21" t="s">
        <v>188</v>
      </c>
      <c r="C15" s="21" t="s">
        <v>159</v>
      </c>
      <c r="D15" s="21" t="s">
        <v>202</v>
      </c>
      <c r="E15" s="21" t="s">
        <v>130</v>
      </c>
      <c r="F15" s="21" t="s">
        <v>170</v>
      </c>
      <c r="G15" s="21">
        <v>0</v>
      </c>
      <c r="H15" s="20">
        <v>1</v>
      </c>
      <c r="I15" s="22">
        <v>1</v>
      </c>
      <c r="J15" s="27">
        <v>1</v>
      </c>
      <c r="K15" s="23"/>
      <c r="L15" s="28"/>
      <c r="M15" s="28"/>
      <c r="N15" s="29" t="s">
        <v>148</v>
      </c>
      <c r="O15" s="29">
        <v>800</v>
      </c>
      <c r="P15" s="29"/>
      <c r="Q15" s="28"/>
      <c r="R15" s="30"/>
      <c r="S15" s="24"/>
      <c r="T15" s="40"/>
      <c r="U15" s="40"/>
      <c r="V15" s="25">
        <f t="shared" si="0"/>
        <v>0</v>
      </c>
      <c r="W15" s="25">
        <f t="shared" si="1"/>
        <v>0</v>
      </c>
      <c r="X15" s="26"/>
      <c r="Y15" s="27">
        <v>9</v>
      </c>
      <c r="Z15" s="27">
        <v>24</v>
      </c>
      <c r="AA15" s="27">
        <v>12</v>
      </c>
      <c r="AB15" s="26"/>
      <c r="AC15" s="31">
        <f t="shared" si="3"/>
        <v>0</v>
      </c>
      <c r="AD15" s="31">
        <f t="shared" si="4"/>
        <v>0</v>
      </c>
      <c r="AE15" s="31">
        <f t="shared" si="2"/>
        <v>0</v>
      </c>
      <c r="AF15"/>
    </row>
    <row r="16" spans="1:32" ht="24.95" customHeight="1">
      <c r="A16" s="19">
        <v>13</v>
      </c>
      <c r="B16" s="21" t="s">
        <v>188</v>
      </c>
      <c r="C16" s="21" t="s">
        <v>191</v>
      </c>
      <c r="D16" s="21" t="s">
        <v>202</v>
      </c>
      <c r="E16" s="21" t="s">
        <v>118</v>
      </c>
      <c r="F16" s="21" t="s">
        <v>137</v>
      </c>
      <c r="G16" s="21">
        <v>42</v>
      </c>
      <c r="H16" s="20">
        <v>2</v>
      </c>
      <c r="I16" s="22">
        <v>1</v>
      </c>
      <c r="J16" s="27">
        <v>2</v>
      </c>
      <c r="K16" s="23"/>
      <c r="L16" s="28"/>
      <c r="M16" s="28"/>
      <c r="N16" s="29" t="s">
        <v>148</v>
      </c>
      <c r="O16" s="29">
        <v>2500</v>
      </c>
      <c r="P16" s="29"/>
      <c r="Q16" s="28"/>
      <c r="R16" s="30"/>
      <c r="S16" s="24"/>
      <c r="T16" s="40"/>
      <c r="U16" s="40"/>
      <c r="V16" s="25">
        <f t="shared" si="0"/>
        <v>0</v>
      </c>
      <c r="W16" s="25">
        <f t="shared" si="1"/>
        <v>0</v>
      </c>
      <c r="X16" s="26"/>
      <c r="Y16" s="27">
        <v>9</v>
      </c>
      <c r="Z16" s="27">
        <v>24</v>
      </c>
      <c r="AA16" s="27">
        <v>12</v>
      </c>
      <c r="AB16" s="26"/>
      <c r="AC16" s="31">
        <f t="shared" si="3"/>
        <v>6314.1120000000001</v>
      </c>
      <c r="AD16" s="31">
        <f t="shared" si="4"/>
        <v>0</v>
      </c>
      <c r="AE16" s="31">
        <f t="shared" si="2"/>
        <v>6314.1120000000001</v>
      </c>
      <c r="AF16"/>
    </row>
    <row r="17" spans="1:32" ht="24.95" customHeight="1">
      <c r="A17" s="19">
        <v>14</v>
      </c>
      <c r="B17" s="21" t="s">
        <v>188</v>
      </c>
      <c r="C17" s="21" t="s">
        <v>106</v>
      </c>
      <c r="D17" s="21" t="s">
        <v>202</v>
      </c>
      <c r="E17" s="21" t="s">
        <v>124</v>
      </c>
      <c r="F17" s="21" t="s">
        <v>207</v>
      </c>
      <c r="G17" s="21">
        <v>26</v>
      </c>
      <c r="H17" s="20">
        <v>1</v>
      </c>
      <c r="I17" s="22">
        <v>4</v>
      </c>
      <c r="J17" s="27">
        <v>4</v>
      </c>
      <c r="K17" s="23"/>
      <c r="L17" s="28"/>
      <c r="M17" s="28"/>
      <c r="N17" s="29" t="s">
        <v>221</v>
      </c>
      <c r="O17" s="29">
        <v>3600</v>
      </c>
      <c r="P17" s="29"/>
      <c r="Q17" s="28"/>
      <c r="R17" s="30"/>
      <c r="S17" s="24"/>
      <c r="T17" s="40"/>
      <c r="U17" s="40"/>
      <c r="V17" s="25">
        <f t="shared" si="0"/>
        <v>0</v>
      </c>
      <c r="W17" s="25">
        <f t="shared" si="1"/>
        <v>0</v>
      </c>
      <c r="X17" s="26"/>
      <c r="Y17" s="27">
        <v>9</v>
      </c>
      <c r="Z17" s="27">
        <v>24</v>
      </c>
      <c r="AA17" s="27">
        <v>12</v>
      </c>
      <c r="AB17" s="26"/>
      <c r="AC17" s="31">
        <f t="shared" si="3"/>
        <v>7817.4719999999998</v>
      </c>
      <c r="AD17" s="31">
        <f t="shared" si="4"/>
        <v>0</v>
      </c>
      <c r="AE17" s="31">
        <f t="shared" si="2"/>
        <v>7817.4719999999998</v>
      </c>
      <c r="AF17"/>
    </row>
    <row r="18" spans="1:32" ht="24.95" customHeight="1">
      <c r="A18" s="19">
        <v>15</v>
      </c>
      <c r="B18" s="21" t="s">
        <v>188</v>
      </c>
      <c r="C18" s="21" t="s">
        <v>90</v>
      </c>
      <c r="D18" s="21" t="s">
        <v>202</v>
      </c>
      <c r="E18" s="21" t="s">
        <v>124</v>
      </c>
      <c r="F18" s="21" t="s">
        <v>208</v>
      </c>
      <c r="G18" s="21">
        <v>26</v>
      </c>
      <c r="H18" s="20">
        <v>1</v>
      </c>
      <c r="I18" s="22">
        <v>1</v>
      </c>
      <c r="J18" s="27">
        <v>1</v>
      </c>
      <c r="K18" s="23"/>
      <c r="L18" s="28"/>
      <c r="M18" s="28"/>
      <c r="N18" s="29" t="s">
        <v>148</v>
      </c>
      <c r="O18" s="29">
        <v>800</v>
      </c>
      <c r="P18" s="29"/>
      <c r="Q18" s="28"/>
      <c r="R18" s="30"/>
      <c r="S18" s="24"/>
      <c r="T18" s="40"/>
      <c r="U18" s="40"/>
      <c r="V18" s="25">
        <f t="shared" si="0"/>
        <v>0</v>
      </c>
      <c r="W18" s="25">
        <f t="shared" si="1"/>
        <v>0</v>
      </c>
      <c r="X18" s="26"/>
      <c r="Y18" s="27">
        <v>9</v>
      </c>
      <c r="Z18" s="27">
        <v>24</v>
      </c>
      <c r="AA18" s="27">
        <v>12</v>
      </c>
      <c r="AB18" s="26"/>
      <c r="AC18" s="31">
        <f t="shared" si="3"/>
        <v>1954.3679999999999</v>
      </c>
      <c r="AD18" s="31">
        <f t="shared" si="4"/>
        <v>0</v>
      </c>
      <c r="AE18" s="31">
        <f t="shared" si="2"/>
        <v>1954.3679999999999</v>
      </c>
      <c r="AF18"/>
    </row>
    <row r="19" spans="1:32" ht="24.95" customHeight="1">
      <c r="A19" s="19">
        <v>16</v>
      </c>
      <c r="B19" s="21" t="s">
        <v>192</v>
      </c>
      <c r="C19" s="21" t="s">
        <v>189</v>
      </c>
      <c r="D19" s="21" t="s">
        <v>202</v>
      </c>
      <c r="E19" s="21" t="s">
        <v>130</v>
      </c>
      <c r="F19" s="21" t="s">
        <v>168</v>
      </c>
      <c r="G19" s="21">
        <v>0</v>
      </c>
      <c r="H19" s="20">
        <v>1</v>
      </c>
      <c r="I19" s="22">
        <v>1</v>
      </c>
      <c r="J19" s="27">
        <v>1</v>
      </c>
      <c r="K19" s="23"/>
      <c r="L19" s="28"/>
      <c r="M19" s="28"/>
      <c r="N19" s="29" t="s">
        <v>149</v>
      </c>
      <c r="O19" s="29">
        <v>1000</v>
      </c>
      <c r="P19" s="29"/>
      <c r="Q19" s="28"/>
      <c r="R19" s="30"/>
      <c r="S19" s="24"/>
      <c r="T19" s="40"/>
      <c r="U19" s="40"/>
      <c r="V19" s="25">
        <f t="shared" si="0"/>
        <v>0</v>
      </c>
      <c r="W19" s="25">
        <f t="shared" si="1"/>
        <v>0</v>
      </c>
      <c r="X19" s="26"/>
      <c r="Y19" s="27">
        <v>9</v>
      </c>
      <c r="Z19" s="27">
        <v>24</v>
      </c>
      <c r="AA19" s="27">
        <v>12</v>
      </c>
      <c r="AB19" s="26"/>
      <c r="AC19" s="31">
        <f t="shared" si="3"/>
        <v>0</v>
      </c>
      <c r="AD19" s="31">
        <f t="shared" si="4"/>
        <v>0</v>
      </c>
      <c r="AE19" s="31">
        <f t="shared" si="2"/>
        <v>0</v>
      </c>
      <c r="AF19"/>
    </row>
    <row r="20" spans="1:32" ht="24.95" customHeight="1">
      <c r="A20" s="19">
        <v>17</v>
      </c>
      <c r="B20" s="21" t="s">
        <v>192</v>
      </c>
      <c r="C20" s="21" t="s">
        <v>189</v>
      </c>
      <c r="D20" s="21" t="s">
        <v>202</v>
      </c>
      <c r="E20" s="21" t="s">
        <v>130</v>
      </c>
      <c r="F20" s="21" t="s">
        <v>141</v>
      </c>
      <c r="G20" s="21">
        <v>0</v>
      </c>
      <c r="H20" s="20">
        <v>9</v>
      </c>
      <c r="I20" s="22">
        <v>1</v>
      </c>
      <c r="J20" s="27">
        <v>9</v>
      </c>
      <c r="K20" s="23"/>
      <c r="L20" s="28"/>
      <c r="M20" s="28"/>
      <c r="N20" s="29" t="s">
        <v>148</v>
      </c>
      <c r="O20" s="29">
        <v>800</v>
      </c>
      <c r="P20" s="29"/>
      <c r="Q20" s="28"/>
      <c r="R20" s="30"/>
      <c r="S20" s="24"/>
      <c r="T20" s="40"/>
      <c r="U20" s="40"/>
      <c r="V20" s="25">
        <f t="shared" si="0"/>
        <v>0</v>
      </c>
      <c r="W20" s="25">
        <f t="shared" si="1"/>
        <v>0</v>
      </c>
      <c r="X20" s="26"/>
      <c r="Y20" s="27">
        <v>9</v>
      </c>
      <c r="Z20" s="27">
        <v>24</v>
      </c>
      <c r="AA20" s="27">
        <v>12</v>
      </c>
      <c r="AB20" s="26"/>
      <c r="AC20" s="31">
        <f t="shared" si="3"/>
        <v>0</v>
      </c>
      <c r="AD20" s="31">
        <f t="shared" si="4"/>
        <v>0</v>
      </c>
      <c r="AE20" s="31">
        <f t="shared" si="2"/>
        <v>0</v>
      </c>
      <c r="AF20"/>
    </row>
    <row r="21" spans="1:32" ht="24.95" customHeight="1">
      <c r="A21" s="19">
        <v>18</v>
      </c>
      <c r="B21" s="21" t="s">
        <v>192</v>
      </c>
      <c r="C21" s="21" t="s">
        <v>189</v>
      </c>
      <c r="D21" s="21" t="s">
        <v>202</v>
      </c>
      <c r="E21" s="21" t="s">
        <v>130</v>
      </c>
      <c r="F21" s="21" t="s">
        <v>168</v>
      </c>
      <c r="G21" s="21">
        <v>0</v>
      </c>
      <c r="H21" s="20">
        <v>4</v>
      </c>
      <c r="I21" s="22">
        <v>1</v>
      </c>
      <c r="J21" s="27">
        <v>4</v>
      </c>
      <c r="K21" s="23"/>
      <c r="L21" s="28"/>
      <c r="M21" s="28"/>
      <c r="N21" s="29" t="s">
        <v>148</v>
      </c>
      <c r="O21" s="29">
        <v>1100</v>
      </c>
      <c r="P21" s="29"/>
      <c r="Q21" s="28"/>
      <c r="R21" s="30"/>
      <c r="S21" s="24"/>
      <c r="T21" s="40"/>
      <c r="U21" s="40"/>
      <c r="V21" s="25">
        <f t="shared" si="0"/>
        <v>0</v>
      </c>
      <c r="W21" s="25">
        <f t="shared" si="1"/>
        <v>0</v>
      </c>
      <c r="X21" s="26"/>
      <c r="Y21" s="27">
        <v>9</v>
      </c>
      <c r="Z21" s="27">
        <v>24</v>
      </c>
      <c r="AA21" s="27">
        <v>12</v>
      </c>
      <c r="AB21" s="26"/>
      <c r="AC21" s="31">
        <f t="shared" si="3"/>
        <v>0</v>
      </c>
      <c r="AD21" s="31">
        <f t="shared" si="4"/>
        <v>0</v>
      </c>
      <c r="AE21" s="31">
        <f t="shared" si="2"/>
        <v>0</v>
      </c>
      <c r="AF21"/>
    </row>
    <row r="22" spans="1:32" ht="24.95" customHeight="1">
      <c r="A22" s="19">
        <v>19</v>
      </c>
      <c r="B22" s="21" t="s">
        <v>192</v>
      </c>
      <c r="C22" s="21" t="s">
        <v>189</v>
      </c>
      <c r="D22" s="21" t="s">
        <v>202</v>
      </c>
      <c r="E22" s="21" t="s">
        <v>118</v>
      </c>
      <c r="F22" s="21" t="s">
        <v>137</v>
      </c>
      <c r="G22" s="21">
        <v>42</v>
      </c>
      <c r="H22" s="20">
        <v>7</v>
      </c>
      <c r="I22" s="22">
        <v>1</v>
      </c>
      <c r="J22" s="27">
        <v>7</v>
      </c>
      <c r="K22" s="23"/>
      <c r="L22" s="28"/>
      <c r="M22" s="28"/>
      <c r="N22" s="29" t="s">
        <v>148</v>
      </c>
      <c r="O22" s="29">
        <v>2500</v>
      </c>
      <c r="P22" s="29"/>
      <c r="Q22" s="28"/>
      <c r="R22" s="30"/>
      <c r="S22" s="24"/>
      <c r="T22" s="40"/>
      <c r="U22" s="40"/>
      <c r="V22" s="25">
        <f t="shared" si="0"/>
        <v>0</v>
      </c>
      <c r="W22" s="25">
        <f t="shared" si="1"/>
        <v>0</v>
      </c>
      <c r="X22" s="26"/>
      <c r="Y22" s="27">
        <v>9</v>
      </c>
      <c r="Z22" s="27">
        <v>24</v>
      </c>
      <c r="AA22" s="27">
        <v>12</v>
      </c>
      <c r="AB22" s="26"/>
      <c r="AC22" s="31">
        <f t="shared" si="3"/>
        <v>22099.392</v>
      </c>
      <c r="AD22" s="31">
        <f t="shared" si="4"/>
        <v>0</v>
      </c>
      <c r="AE22" s="31">
        <f t="shared" si="2"/>
        <v>22099.392</v>
      </c>
      <c r="AF22"/>
    </row>
    <row r="23" spans="1:32" ht="24.95" customHeight="1">
      <c r="A23" s="19">
        <v>20</v>
      </c>
      <c r="B23" s="21" t="s">
        <v>192</v>
      </c>
      <c r="C23" s="21" t="s">
        <v>189</v>
      </c>
      <c r="D23" s="21" t="s">
        <v>202</v>
      </c>
      <c r="E23" s="21" t="s">
        <v>118</v>
      </c>
      <c r="F23" s="21" t="s">
        <v>128</v>
      </c>
      <c r="G23" s="21">
        <v>42</v>
      </c>
      <c r="H23" s="20">
        <v>2</v>
      </c>
      <c r="I23" s="22">
        <v>3</v>
      </c>
      <c r="J23" s="27">
        <v>6</v>
      </c>
      <c r="K23" s="23"/>
      <c r="L23" s="28"/>
      <c r="M23" s="28"/>
      <c r="N23" s="29" t="s">
        <v>148</v>
      </c>
      <c r="O23" s="29">
        <v>7500</v>
      </c>
      <c r="P23" s="29"/>
      <c r="Q23" s="28"/>
      <c r="R23" s="30"/>
      <c r="S23" s="24"/>
      <c r="T23" s="40"/>
      <c r="U23" s="40"/>
      <c r="V23" s="25">
        <f t="shared" si="0"/>
        <v>0</v>
      </c>
      <c r="W23" s="25">
        <f t="shared" si="1"/>
        <v>0</v>
      </c>
      <c r="X23" s="26"/>
      <c r="Y23" s="27">
        <v>9</v>
      </c>
      <c r="Z23" s="27">
        <v>24</v>
      </c>
      <c r="AA23" s="27">
        <v>12</v>
      </c>
      <c r="AB23" s="26"/>
      <c r="AC23" s="31">
        <f t="shared" si="3"/>
        <v>18942.335999999999</v>
      </c>
      <c r="AD23" s="31">
        <f t="shared" si="4"/>
        <v>0</v>
      </c>
      <c r="AE23" s="31">
        <f t="shared" si="2"/>
        <v>18942.335999999999</v>
      </c>
      <c r="AF23"/>
    </row>
    <row r="24" spans="1:32" ht="24.95" customHeight="1">
      <c r="A24" s="19">
        <v>21</v>
      </c>
      <c r="B24" s="21" t="s">
        <v>192</v>
      </c>
      <c r="C24" s="21" t="s">
        <v>189</v>
      </c>
      <c r="D24" s="21" t="s">
        <v>202</v>
      </c>
      <c r="E24" s="21" t="s">
        <v>118</v>
      </c>
      <c r="F24" s="21" t="s">
        <v>209</v>
      </c>
      <c r="G24" s="21">
        <v>42</v>
      </c>
      <c r="H24" s="20">
        <v>1</v>
      </c>
      <c r="I24" s="22">
        <v>6</v>
      </c>
      <c r="J24" s="27">
        <v>6</v>
      </c>
      <c r="K24" s="23"/>
      <c r="L24" s="28"/>
      <c r="M24" s="28"/>
      <c r="N24" s="29" t="s">
        <v>148</v>
      </c>
      <c r="O24" s="29">
        <v>15000</v>
      </c>
      <c r="P24" s="29"/>
      <c r="Q24" s="28"/>
      <c r="R24" s="30"/>
      <c r="S24" s="24"/>
      <c r="T24" s="40"/>
      <c r="U24" s="40"/>
      <c r="V24" s="25">
        <f t="shared" si="0"/>
        <v>0</v>
      </c>
      <c r="W24" s="25">
        <f t="shared" si="1"/>
        <v>0</v>
      </c>
      <c r="X24" s="26"/>
      <c r="Y24" s="27">
        <v>9</v>
      </c>
      <c r="Z24" s="27">
        <v>24</v>
      </c>
      <c r="AA24" s="27">
        <v>12</v>
      </c>
      <c r="AB24" s="26"/>
      <c r="AC24" s="31">
        <f t="shared" si="3"/>
        <v>18942.335999999999</v>
      </c>
      <c r="AD24" s="31">
        <f t="shared" si="4"/>
        <v>0</v>
      </c>
      <c r="AE24" s="31">
        <f t="shared" si="2"/>
        <v>18942.335999999999</v>
      </c>
      <c r="AF24"/>
    </row>
    <row r="25" spans="1:32" ht="24.95" customHeight="1">
      <c r="A25" s="19">
        <v>22</v>
      </c>
      <c r="B25" s="21" t="s">
        <v>192</v>
      </c>
      <c r="C25" s="21" t="s">
        <v>189</v>
      </c>
      <c r="D25" s="21" t="s">
        <v>202</v>
      </c>
      <c r="E25" s="21" t="s">
        <v>130</v>
      </c>
      <c r="F25" s="21" t="s">
        <v>210</v>
      </c>
      <c r="G25" s="21">
        <v>0</v>
      </c>
      <c r="H25" s="20">
        <v>3</v>
      </c>
      <c r="I25" s="22">
        <v>1</v>
      </c>
      <c r="J25" s="27">
        <v>3</v>
      </c>
      <c r="K25" s="23"/>
      <c r="L25" s="28"/>
      <c r="M25" s="28"/>
      <c r="N25" s="29" t="s">
        <v>148</v>
      </c>
      <c r="O25" s="29">
        <v>2500</v>
      </c>
      <c r="P25" s="29"/>
      <c r="Q25" s="28"/>
      <c r="R25" s="30"/>
      <c r="S25" s="24"/>
      <c r="T25" s="40"/>
      <c r="U25" s="40"/>
      <c r="V25" s="25">
        <f t="shared" si="0"/>
        <v>0</v>
      </c>
      <c r="W25" s="25">
        <f t="shared" si="1"/>
        <v>0</v>
      </c>
      <c r="X25" s="26"/>
      <c r="Y25" s="27">
        <v>9</v>
      </c>
      <c r="Z25" s="27">
        <v>24</v>
      </c>
      <c r="AA25" s="27">
        <v>12</v>
      </c>
      <c r="AB25" s="26"/>
      <c r="AC25" s="31">
        <f t="shared" si="3"/>
        <v>0</v>
      </c>
      <c r="AD25" s="31">
        <f t="shared" si="4"/>
        <v>0</v>
      </c>
      <c r="AE25" s="31">
        <f t="shared" si="2"/>
        <v>0</v>
      </c>
      <c r="AF25"/>
    </row>
    <row r="26" spans="1:32" ht="24.95" customHeight="1">
      <c r="A26" s="19">
        <v>23</v>
      </c>
      <c r="B26" s="21" t="s">
        <v>192</v>
      </c>
      <c r="C26" s="21" t="s">
        <v>191</v>
      </c>
      <c r="D26" s="21" t="s">
        <v>202</v>
      </c>
      <c r="E26" s="21" t="s">
        <v>118</v>
      </c>
      <c r="F26" s="21" t="s">
        <v>137</v>
      </c>
      <c r="G26" s="21">
        <v>42</v>
      </c>
      <c r="H26" s="20">
        <v>4</v>
      </c>
      <c r="I26" s="22">
        <v>1</v>
      </c>
      <c r="J26" s="27">
        <v>4</v>
      </c>
      <c r="K26" s="23"/>
      <c r="L26" s="28"/>
      <c r="M26" s="28"/>
      <c r="N26" s="29" t="s">
        <v>148</v>
      </c>
      <c r="O26" s="29">
        <v>2500</v>
      </c>
      <c r="P26" s="29"/>
      <c r="Q26" s="28"/>
      <c r="R26" s="30"/>
      <c r="S26" s="24"/>
      <c r="T26" s="40"/>
      <c r="U26" s="40"/>
      <c r="V26" s="25">
        <f t="shared" si="0"/>
        <v>0</v>
      </c>
      <c r="W26" s="25">
        <f t="shared" si="1"/>
        <v>0</v>
      </c>
      <c r="X26" s="26"/>
      <c r="Y26" s="27">
        <v>9</v>
      </c>
      <c r="Z26" s="27">
        <v>24</v>
      </c>
      <c r="AA26" s="27">
        <v>12</v>
      </c>
      <c r="AB26" s="26"/>
      <c r="AC26" s="31">
        <f t="shared" si="3"/>
        <v>12628.224</v>
      </c>
      <c r="AD26" s="31">
        <f t="shared" si="4"/>
        <v>0</v>
      </c>
      <c r="AE26" s="31">
        <f t="shared" si="2"/>
        <v>12628.224</v>
      </c>
      <c r="AF26"/>
    </row>
    <row r="27" spans="1:32" ht="24.95" customHeight="1">
      <c r="A27" s="19">
        <v>24</v>
      </c>
      <c r="B27" s="21" t="s">
        <v>192</v>
      </c>
      <c r="C27" s="21" t="s">
        <v>109</v>
      </c>
      <c r="D27" s="21" t="s">
        <v>202</v>
      </c>
      <c r="E27" s="21" t="s">
        <v>130</v>
      </c>
      <c r="F27" s="21" t="s">
        <v>206</v>
      </c>
      <c r="G27" s="21">
        <v>0</v>
      </c>
      <c r="H27" s="20">
        <v>1</v>
      </c>
      <c r="I27" s="22">
        <v>1</v>
      </c>
      <c r="J27" s="27">
        <v>1</v>
      </c>
      <c r="K27" s="23"/>
      <c r="L27" s="28"/>
      <c r="M27" s="28"/>
      <c r="N27" s="29" t="s">
        <v>148</v>
      </c>
      <c r="O27" s="29">
        <v>800</v>
      </c>
      <c r="P27" s="29"/>
      <c r="Q27" s="28"/>
      <c r="R27" s="30"/>
      <c r="S27" s="24"/>
      <c r="T27" s="40"/>
      <c r="U27" s="40"/>
      <c r="V27" s="25">
        <f t="shared" si="0"/>
        <v>0</v>
      </c>
      <c r="W27" s="25">
        <f t="shared" si="1"/>
        <v>0</v>
      </c>
      <c r="X27" s="26"/>
      <c r="Y27" s="27">
        <v>9</v>
      </c>
      <c r="Z27" s="27">
        <v>24</v>
      </c>
      <c r="AA27" s="27">
        <v>12</v>
      </c>
      <c r="AB27" s="26"/>
      <c r="AC27" s="31">
        <f t="shared" si="3"/>
        <v>0</v>
      </c>
      <c r="AD27" s="31">
        <f t="shared" si="4"/>
        <v>0</v>
      </c>
      <c r="AE27" s="31">
        <f t="shared" si="2"/>
        <v>0</v>
      </c>
      <c r="AF27"/>
    </row>
    <row r="28" spans="1:32" ht="24.95" customHeight="1">
      <c r="A28" s="19">
        <v>25</v>
      </c>
      <c r="B28" s="21" t="s">
        <v>193</v>
      </c>
      <c r="C28" s="21" t="s">
        <v>87</v>
      </c>
      <c r="D28" s="21" t="s">
        <v>202</v>
      </c>
      <c r="E28" s="21" t="s">
        <v>124</v>
      </c>
      <c r="F28" s="21" t="s">
        <v>211</v>
      </c>
      <c r="G28" s="21">
        <v>26</v>
      </c>
      <c r="H28" s="20">
        <v>2</v>
      </c>
      <c r="I28" s="22">
        <v>4</v>
      </c>
      <c r="J28" s="27">
        <v>8</v>
      </c>
      <c r="K28" s="23"/>
      <c r="L28" s="28"/>
      <c r="M28" s="28"/>
      <c r="N28" s="29" t="s">
        <v>148</v>
      </c>
      <c r="O28" s="29">
        <v>4000</v>
      </c>
      <c r="P28" s="29"/>
      <c r="Q28" s="28"/>
      <c r="R28" s="30"/>
      <c r="S28" s="24"/>
      <c r="T28" s="40"/>
      <c r="U28" s="40"/>
      <c r="V28" s="25">
        <f t="shared" si="0"/>
        <v>0</v>
      </c>
      <c r="W28" s="25">
        <f t="shared" si="1"/>
        <v>0</v>
      </c>
      <c r="X28" s="26"/>
      <c r="Y28" s="27">
        <v>9</v>
      </c>
      <c r="Z28" s="27">
        <v>24</v>
      </c>
      <c r="AA28" s="27">
        <v>12</v>
      </c>
      <c r="AB28" s="26"/>
      <c r="AC28" s="31">
        <f t="shared" si="3"/>
        <v>15634.944</v>
      </c>
      <c r="AD28" s="31">
        <f t="shared" si="4"/>
        <v>0</v>
      </c>
      <c r="AE28" s="31">
        <f t="shared" si="2"/>
        <v>15634.944</v>
      </c>
      <c r="AF28"/>
    </row>
    <row r="29" spans="1:32" ht="24.95" customHeight="1">
      <c r="A29" s="19">
        <v>26</v>
      </c>
      <c r="B29" s="21" t="s">
        <v>193</v>
      </c>
      <c r="C29" s="21" t="s">
        <v>87</v>
      </c>
      <c r="D29" s="21" t="s">
        <v>202</v>
      </c>
      <c r="E29" s="21" t="s">
        <v>124</v>
      </c>
      <c r="F29" s="21" t="s">
        <v>212</v>
      </c>
      <c r="G29" s="21">
        <v>26</v>
      </c>
      <c r="H29" s="20">
        <v>1</v>
      </c>
      <c r="I29" s="22">
        <v>1</v>
      </c>
      <c r="J29" s="27">
        <v>1</v>
      </c>
      <c r="K29" s="23"/>
      <c r="L29" s="28"/>
      <c r="M29" s="28"/>
      <c r="N29" s="29" t="s">
        <v>148</v>
      </c>
      <c r="O29" s="29">
        <v>700</v>
      </c>
      <c r="P29" s="29"/>
      <c r="Q29" s="28"/>
      <c r="R29" s="30"/>
      <c r="S29" s="24"/>
      <c r="T29" s="40"/>
      <c r="U29" s="40"/>
      <c r="V29" s="25">
        <f t="shared" si="0"/>
        <v>0</v>
      </c>
      <c r="W29" s="25">
        <f t="shared" si="1"/>
        <v>0</v>
      </c>
      <c r="X29" s="26"/>
      <c r="Y29" s="27">
        <v>9</v>
      </c>
      <c r="Z29" s="27">
        <v>24</v>
      </c>
      <c r="AA29" s="27">
        <v>12</v>
      </c>
      <c r="AB29" s="26"/>
      <c r="AC29" s="31">
        <f t="shared" si="3"/>
        <v>1954.3679999999999</v>
      </c>
      <c r="AD29" s="31">
        <f t="shared" si="4"/>
        <v>0</v>
      </c>
      <c r="AE29" s="31">
        <f t="shared" si="2"/>
        <v>1954.3679999999999</v>
      </c>
      <c r="AF29"/>
    </row>
    <row r="30" spans="1:32" ht="24.95" customHeight="1">
      <c r="A30" s="19">
        <v>27</v>
      </c>
      <c r="B30" s="21" t="s">
        <v>193</v>
      </c>
      <c r="C30" s="21" t="s">
        <v>87</v>
      </c>
      <c r="D30" s="21" t="s">
        <v>202</v>
      </c>
      <c r="E30" s="21" t="s">
        <v>124</v>
      </c>
      <c r="F30" s="21" t="s">
        <v>213</v>
      </c>
      <c r="G30" s="21">
        <v>26</v>
      </c>
      <c r="H30" s="20">
        <v>1</v>
      </c>
      <c r="I30" s="22">
        <v>1</v>
      </c>
      <c r="J30" s="27">
        <v>1</v>
      </c>
      <c r="K30" s="23"/>
      <c r="L30" s="28"/>
      <c r="M30" s="28"/>
      <c r="N30" s="29" t="s">
        <v>148</v>
      </c>
      <c r="O30" s="29">
        <v>1000</v>
      </c>
      <c r="P30" s="29"/>
      <c r="Q30" s="28"/>
      <c r="R30" s="30"/>
      <c r="S30" s="24"/>
      <c r="T30" s="40"/>
      <c r="U30" s="40"/>
      <c r="V30" s="25">
        <f t="shared" si="0"/>
        <v>0</v>
      </c>
      <c r="W30" s="25">
        <f t="shared" si="1"/>
        <v>0</v>
      </c>
      <c r="X30" s="26"/>
      <c r="Y30" s="27">
        <v>9</v>
      </c>
      <c r="Z30" s="27">
        <v>24</v>
      </c>
      <c r="AA30" s="27">
        <v>12</v>
      </c>
      <c r="AB30" s="26"/>
      <c r="AC30" s="31">
        <f t="shared" si="3"/>
        <v>1954.3679999999999</v>
      </c>
      <c r="AD30" s="31">
        <f t="shared" si="4"/>
        <v>0</v>
      </c>
      <c r="AE30" s="31">
        <f t="shared" si="2"/>
        <v>1954.3679999999999</v>
      </c>
      <c r="AF30"/>
    </row>
    <row r="31" spans="1:32" ht="24.95" customHeight="1">
      <c r="A31" s="19">
        <v>28</v>
      </c>
      <c r="B31" s="21" t="s">
        <v>193</v>
      </c>
      <c r="C31" s="21" t="s">
        <v>87</v>
      </c>
      <c r="D31" s="21" t="s">
        <v>202</v>
      </c>
      <c r="E31" s="21" t="s">
        <v>124</v>
      </c>
      <c r="F31" s="21" t="s">
        <v>214</v>
      </c>
      <c r="G31" s="21">
        <v>26</v>
      </c>
      <c r="H31" s="20">
        <v>1</v>
      </c>
      <c r="I31" s="22">
        <v>1</v>
      </c>
      <c r="J31" s="27">
        <v>1</v>
      </c>
      <c r="K31" s="23"/>
      <c r="L31" s="28"/>
      <c r="M31" s="28"/>
      <c r="N31" s="29" t="s">
        <v>148</v>
      </c>
      <c r="O31" s="29">
        <v>1000</v>
      </c>
      <c r="P31" s="29"/>
      <c r="Q31" s="28"/>
      <c r="R31" s="30"/>
      <c r="S31" s="24"/>
      <c r="T31" s="40"/>
      <c r="U31" s="40"/>
      <c r="V31" s="25">
        <f t="shared" si="0"/>
        <v>0</v>
      </c>
      <c r="W31" s="25">
        <f t="shared" si="1"/>
        <v>0</v>
      </c>
      <c r="X31" s="26"/>
      <c r="Y31" s="27">
        <v>9</v>
      </c>
      <c r="Z31" s="27">
        <v>24</v>
      </c>
      <c r="AA31" s="27">
        <v>12</v>
      </c>
      <c r="AB31" s="26"/>
      <c r="AC31" s="31">
        <f t="shared" si="3"/>
        <v>1954.3679999999999</v>
      </c>
      <c r="AD31" s="31">
        <f t="shared" si="4"/>
        <v>0</v>
      </c>
      <c r="AE31" s="31">
        <f t="shared" si="2"/>
        <v>1954.3679999999999</v>
      </c>
      <c r="AF31"/>
    </row>
    <row r="32" spans="1:32" ht="24.95" customHeight="1">
      <c r="A32" s="19">
        <v>29</v>
      </c>
      <c r="B32" s="21" t="s">
        <v>193</v>
      </c>
      <c r="C32" s="21" t="s">
        <v>194</v>
      </c>
      <c r="D32" s="21" t="s">
        <v>202</v>
      </c>
      <c r="E32" s="21" t="s">
        <v>124</v>
      </c>
      <c r="F32" s="21" t="s">
        <v>213</v>
      </c>
      <c r="G32" s="21">
        <v>26</v>
      </c>
      <c r="H32" s="20">
        <v>1</v>
      </c>
      <c r="I32" s="22">
        <v>1</v>
      </c>
      <c r="J32" s="27">
        <v>1</v>
      </c>
      <c r="K32" s="23"/>
      <c r="L32" s="28"/>
      <c r="M32" s="28"/>
      <c r="N32" s="29" t="s">
        <v>148</v>
      </c>
      <c r="O32" s="29">
        <v>1000</v>
      </c>
      <c r="P32" s="29"/>
      <c r="Q32" s="28"/>
      <c r="R32" s="30"/>
      <c r="S32" s="24"/>
      <c r="T32" s="40"/>
      <c r="U32" s="40"/>
      <c r="V32" s="25">
        <f t="shared" si="0"/>
        <v>0</v>
      </c>
      <c r="W32" s="25">
        <f t="shared" si="1"/>
        <v>0</v>
      </c>
      <c r="X32" s="26"/>
      <c r="Y32" s="27">
        <v>9</v>
      </c>
      <c r="Z32" s="27">
        <v>24</v>
      </c>
      <c r="AA32" s="27">
        <v>12</v>
      </c>
      <c r="AB32" s="26"/>
      <c r="AC32" s="31">
        <f t="shared" si="3"/>
        <v>1954.3679999999999</v>
      </c>
      <c r="AD32" s="31">
        <f t="shared" si="4"/>
        <v>0</v>
      </c>
      <c r="AE32" s="31">
        <f t="shared" si="2"/>
        <v>1954.3679999999999</v>
      </c>
      <c r="AF32"/>
    </row>
    <row r="33" spans="1:32" ht="24.95" customHeight="1">
      <c r="A33" s="19">
        <v>30</v>
      </c>
      <c r="B33" s="21" t="s">
        <v>193</v>
      </c>
      <c r="C33" s="21" t="s">
        <v>195</v>
      </c>
      <c r="D33" s="21" t="s">
        <v>202</v>
      </c>
      <c r="E33" s="21" t="s">
        <v>124</v>
      </c>
      <c r="F33" s="21" t="s">
        <v>211</v>
      </c>
      <c r="G33" s="21">
        <v>26</v>
      </c>
      <c r="H33" s="20">
        <v>4</v>
      </c>
      <c r="I33" s="22">
        <v>4</v>
      </c>
      <c r="J33" s="27">
        <v>16</v>
      </c>
      <c r="K33" s="23"/>
      <c r="L33" s="28"/>
      <c r="M33" s="28"/>
      <c r="N33" s="29" t="s">
        <v>148</v>
      </c>
      <c r="O33" s="29">
        <v>4000</v>
      </c>
      <c r="P33" s="29"/>
      <c r="Q33" s="28"/>
      <c r="R33" s="30"/>
      <c r="S33" s="24"/>
      <c r="T33" s="40"/>
      <c r="U33" s="40"/>
      <c r="V33" s="25">
        <f t="shared" si="0"/>
        <v>0</v>
      </c>
      <c r="W33" s="25">
        <f t="shared" si="1"/>
        <v>0</v>
      </c>
      <c r="X33" s="26"/>
      <c r="Y33" s="27">
        <v>9</v>
      </c>
      <c r="Z33" s="27">
        <v>24</v>
      </c>
      <c r="AA33" s="27">
        <v>12</v>
      </c>
      <c r="AB33" s="26"/>
      <c r="AC33" s="31">
        <f t="shared" si="3"/>
        <v>31269.887999999999</v>
      </c>
      <c r="AD33" s="31">
        <f t="shared" si="4"/>
        <v>0</v>
      </c>
      <c r="AE33" s="31">
        <f t="shared" si="2"/>
        <v>31269.887999999999</v>
      </c>
      <c r="AF33"/>
    </row>
    <row r="34" spans="1:32" ht="24.95" customHeight="1">
      <c r="A34" s="19">
        <v>31</v>
      </c>
      <c r="B34" s="21" t="s">
        <v>193</v>
      </c>
      <c r="C34" s="21" t="s">
        <v>195</v>
      </c>
      <c r="D34" s="21" t="s">
        <v>202</v>
      </c>
      <c r="E34" s="21" t="s">
        <v>124</v>
      </c>
      <c r="F34" s="21" t="s">
        <v>212</v>
      </c>
      <c r="G34" s="21">
        <v>26</v>
      </c>
      <c r="H34" s="20">
        <v>1</v>
      </c>
      <c r="I34" s="22">
        <v>1</v>
      </c>
      <c r="J34" s="27">
        <v>1</v>
      </c>
      <c r="K34" s="23"/>
      <c r="L34" s="28"/>
      <c r="M34" s="28"/>
      <c r="N34" s="29" t="s">
        <v>148</v>
      </c>
      <c r="O34" s="29">
        <v>700</v>
      </c>
      <c r="P34" s="29"/>
      <c r="Q34" s="28"/>
      <c r="R34" s="30"/>
      <c r="S34" s="24"/>
      <c r="T34" s="40"/>
      <c r="U34" s="40"/>
      <c r="V34" s="25">
        <f t="shared" si="0"/>
        <v>0</v>
      </c>
      <c r="W34" s="25">
        <f t="shared" si="1"/>
        <v>0</v>
      </c>
      <c r="X34" s="26"/>
      <c r="Y34" s="27">
        <v>9</v>
      </c>
      <c r="Z34" s="27">
        <v>24</v>
      </c>
      <c r="AA34" s="27">
        <v>12</v>
      </c>
      <c r="AB34" s="26"/>
      <c r="AC34" s="31">
        <f t="shared" si="3"/>
        <v>1954.3679999999999</v>
      </c>
      <c r="AD34" s="31">
        <f t="shared" si="4"/>
        <v>0</v>
      </c>
      <c r="AE34" s="31">
        <f t="shared" si="2"/>
        <v>1954.3679999999999</v>
      </c>
      <c r="AF34"/>
    </row>
    <row r="35" spans="1:32" ht="24.95" customHeight="1">
      <c r="A35" s="19">
        <v>32</v>
      </c>
      <c r="B35" s="21" t="s">
        <v>193</v>
      </c>
      <c r="C35" s="21" t="s">
        <v>195</v>
      </c>
      <c r="D35" s="21" t="s">
        <v>202</v>
      </c>
      <c r="E35" s="21" t="s">
        <v>132</v>
      </c>
      <c r="F35" s="21" t="s">
        <v>215</v>
      </c>
      <c r="G35" s="21">
        <v>42</v>
      </c>
      <c r="H35" s="20">
        <v>4</v>
      </c>
      <c r="I35" s="22">
        <v>1</v>
      </c>
      <c r="J35" s="27">
        <v>4</v>
      </c>
      <c r="K35" s="23"/>
      <c r="L35" s="28"/>
      <c r="M35" s="28"/>
      <c r="N35" s="29" t="s">
        <v>148</v>
      </c>
      <c r="O35" s="29">
        <v>2500</v>
      </c>
      <c r="P35" s="29"/>
      <c r="Q35" s="28"/>
      <c r="R35" s="30"/>
      <c r="S35" s="24"/>
      <c r="T35" s="40"/>
      <c r="U35" s="40"/>
      <c r="V35" s="25">
        <f t="shared" si="0"/>
        <v>0</v>
      </c>
      <c r="W35" s="25">
        <f t="shared" si="1"/>
        <v>0</v>
      </c>
      <c r="X35" s="26"/>
      <c r="Y35" s="27">
        <v>9</v>
      </c>
      <c r="Z35" s="27">
        <v>24</v>
      </c>
      <c r="AA35" s="27">
        <v>12</v>
      </c>
      <c r="AB35" s="26"/>
      <c r="AC35" s="31">
        <f t="shared" si="3"/>
        <v>12628.224</v>
      </c>
      <c r="AD35" s="31">
        <f t="shared" si="4"/>
        <v>0</v>
      </c>
      <c r="AE35" s="31">
        <f t="shared" si="2"/>
        <v>12628.224</v>
      </c>
      <c r="AF35"/>
    </row>
    <row r="36" spans="1:32" ht="24.95" customHeight="1">
      <c r="A36" s="19">
        <v>33</v>
      </c>
      <c r="B36" s="21" t="s">
        <v>193</v>
      </c>
      <c r="C36" s="21" t="s">
        <v>196</v>
      </c>
      <c r="D36" s="21" t="s">
        <v>202</v>
      </c>
      <c r="E36" s="21" t="s">
        <v>124</v>
      </c>
      <c r="F36" s="21" t="s">
        <v>212</v>
      </c>
      <c r="G36" s="21">
        <v>26</v>
      </c>
      <c r="H36" s="20">
        <v>1</v>
      </c>
      <c r="I36" s="22">
        <v>1</v>
      </c>
      <c r="J36" s="27">
        <v>1</v>
      </c>
      <c r="K36" s="23"/>
      <c r="L36" s="28"/>
      <c r="M36" s="28"/>
      <c r="N36" s="29" t="s">
        <v>148</v>
      </c>
      <c r="O36" s="29">
        <v>700</v>
      </c>
      <c r="P36" s="29"/>
      <c r="Q36" s="28"/>
      <c r="R36" s="30"/>
      <c r="S36" s="24"/>
      <c r="T36" s="40"/>
      <c r="U36" s="40"/>
      <c r="V36" s="25">
        <f t="shared" si="0"/>
        <v>0</v>
      </c>
      <c r="W36" s="25">
        <f t="shared" si="1"/>
        <v>0</v>
      </c>
      <c r="X36" s="26"/>
      <c r="Y36" s="27">
        <v>9</v>
      </c>
      <c r="Z36" s="27">
        <v>24</v>
      </c>
      <c r="AA36" s="27">
        <v>12</v>
      </c>
      <c r="AB36" s="26"/>
      <c r="AC36" s="31">
        <f t="shared" si="3"/>
        <v>1954.3679999999999</v>
      </c>
      <c r="AD36" s="31">
        <f t="shared" si="4"/>
        <v>0</v>
      </c>
      <c r="AE36" s="31">
        <f t="shared" si="2"/>
        <v>1954.3679999999999</v>
      </c>
      <c r="AF36"/>
    </row>
    <row r="37" spans="1:32" ht="24.95" customHeight="1">
      <c r="A37" s="19">
        <v>34</v>
      </c>
      <c r="B37" s="21" t="s">
        <v>193</v>
      </c>
      <c r="C37" s="21" t="s">
        <v>196</v>
      </c>
      <c r="D37" s="21" t="s">
        <v>202</v>
      </c>
      <c r="E37" s="21" t="s">
        <v>216</v>
      </c>
      <c r="F37" s="21" t="s">
        <v>142</v>
      </c>
      <c r="G37" s="21">
        <v>60</v>
      </c>
      <c r="H37" s="20">
        <v>1</v>
      </c>
      <c r="I37" s="22">
        <v>1</v>
      </c>
      <c r="J37" s="27">
        <v>1</v>
      </c>
      <c r="K37" s="23"/>
      <c r="L37" s="28"/>
      <c r="M37" s="28"/>
      <c r="N37" s="29" t="s">
        <v>148</v>
      </c>
      <c r="O37" s="29">
        <v>800</v>
      </c>
      <c r="P37" s="29"/>
      <c r="Q37" s="28"/>
      <c r="R37" s="30"/>
      <c r="S37" s="24"/>
      <c r="T37" s="40"/>
      <c r="U37" s="40"/>
      <c r="V37" s="25">
        <f t="shared" si="0"/>
        <v>0</v>
      </c>
      <c r="W37" s="25">
        <f t="shared" si="1"/>
        <v>0</v>
      </c>
      <c r="X37" s="26"/>
      <c r="Y37" s="27">
        <v>9</v>
      </c>
      <c r="Z37" s="27">
        <v>24</v>
      </c>
      <c r="AA37" s="27">
        <v>12</v>
      </c>
      <c r="AB37" s="26"/>
      <c r="AC37" s="31">
        <f t="shared" si="3"/>
        <v>4510.08</v>
      </c>
      <c r="AD37" s="31">
        <f t="shared" si="4"/>
        <v>0</v>
      </c>
      <c r="AE37" s="31">
        <f t="shared" si="2"/>
        <v>4510.08</v>
      </c>
      <c r="AF37"/>
    </row>
    <row r="38" spans="1:32" ht="24.95" customHeight="1">
      <c r="A38" s="19">
        <v>35</v>
      </c>
      <c r="B38" s="21" t="s">
        <v>193</v>
      </c>
      <c r="C38" s="21" t="s">
        <v>197</v>
      </c>
      <c r="D38" s="21" t="s">
        <v>202</v>
      </c>
      <c r="E38" s="21" t="s">
        <v>216</v>
      </c>
      <c r="F38" s="21" t="s">
        <v>142</v>
      </c>
      <c r="G38" s="21">
        <v>60</v>
      </c>
      <c r="H38" s="20">
        <v>1</v>
      </c>
      <c r="I38" s="22">
        <v>1</v>
      </c>
      <c r="J38" s="27">
        <v>1</v>
      </c>
      <c r="K38" s="23"/>
      <c r="L38" s="28"/>
      <c r="M38" s="28"/>
      <c r="N38" s="29" t="s">
        <v>149</v>
      </c>
      <c r="O38" s="29">
        <v>800</v>
      </c>
      <c r="P38" s="29"/>
      <c r="Q38" s="28"/>
      <c r="R38" s="30"/>
      <c r="S38" s="24"/>
      <c r="T38" s="40"/>
      <c r="U38" s="40"/>
      <c r="V38" s="25">
        <f t="shared" si="0"/>
        <v>0</v>
      </c>
      <c r="W38" s="25">
        <f t="shared" si="1"/>
        <v>0</v>
      </c>
      <c r="X38" s="26"/>
      <c r="Y38" s="27">
        <v>9</v>
      </c>
      <c r="Z38" s="27">
        <v>24</v>
      </c>
      <c r="AA38" s="27">
        <v>12</v>
      </c>
      <c r="AB38" s="26"/>
      <c r="AC38" s="31">
        <f t="shared" si="3"/>
        <v>4510.08</v>
      </c>
      <c r="AD38" s="31">
        <f t="shared" si="4"/>
        <v>0</v>
      </c>
      <c r="AE38" s="31">
        <f t="shared" si="2"/>
        <v>4510.08</v>
      </c>
      <c r="AF38"/>
    </row>
    <row r="39" spans="1:32" ht="24.95" customHeight="1">
      <c r="A39" s="19">
        <v>36</v>
      </c>
      <c r="B39" s="21" t="s">
        <v>193</v>
      </c>
      <c r="C39" s="21" t="s">
        <v>182</v>
      </c>
      <c r="D39" s="21" t="s">
        <v>202</v>
      </c>
      <c r="E39" s="21" t="s">
        <v>124</v>
      </c>
      <c r="F39" s="21" t="s">
        <v>125</v>
      </c>
      <c r="G39" s="21">
        <v>26</v>
      </c>
      <c r="H39" s="20">
        <v>1</v>
      </c>
      <c r="I39" s="22">
        <v>1</v>
      </c>
      <c r="J39" s="27">
        <v>1</v>
      </c>
      <c r="K39" s="23"/>
      <c r="L39" s="28"/>
      <c r="M39" s="28"/>
      <c r="N39" s="29" t="s">
        <v>148</v>
      </c>
      <c r="O39" s="29">
        <v>1000</v>
      </c>
      <c r="P39" s="29"/>
      <c r="Q39" s="28"/>
      <c r="R39" s="30"/>
      <c r="S39" s="24"/>
      <c r="T39" s="40"/>
      <c r="U39" s="40"/>
      <c r="V39" s="25">
        <f t="shared" si="0"/>
        <v>0</v>
      </c>
      <c r="W39" s="25">
        <f t="shared" si="1"/>
        <v>0</v>
      </c>
      <c r="X39" s="26"/>
      <c r="Y39" s="27">
        <v>9</v>
      </c>
      <c r="Z39" s="27">
        <v>24</v>
      </c>
      <c r="AA39" s="27">
        <v>12</v>
      </c>
      <c r="AB39" s="26"/>
      <c r="AC39" s="31">
        <f t="shared" si="3"/>
        <v>1954.3679999999999</v>
      </c>
      <c r="AD39" s="31">
        <f t="shared" si="4"/>
        <v>0</v>
      </c>
      <c r="AE39" s="31">
        <f t="shared" si="2"/>
        <v>1954.3679999999999</v>
      </c>
      <c r="AF39"/>
    </row>
    <row r="40" spans="1:32" ht="24.95" customHeight="1">
      <c r="A40" s="19">
        <v>37</v>
      </c>
      <c r="B40" s="21" t="s">
        <v>193</v>
      </c>
      <c r="C40" s="21" t="s">
        <v>182</v>
      </c>
      <c r="D40" s="21" t="s">
        <v>202</v>
      </c>
      <c r="E40" s="21" t="s">
        <v>216</v>
      </c>
      <c r="F40" s="21" t="s">
        <v>142</v>
      </c>
      <c r="G40" s="21">
        <v>60</v>
      </c>
      <c r="H40" s="21">
        <v>1</v>
      </c>
      <c r="I40" s="22">
        <v>1</v>
      </c>
      <c r="J40" s="27">
        <v>1</v>
      </c>
      <c r="K40" s="23"/>
      <c r="L40" s="28"/>
      <c r="M40" s="28"/>
      <c r="N40" s="29" t="s">
        <v>148</v>
      </c>
      <c r="O40" s="29">
        <v>800</v>
      </c>
      <c r="P40" s="29"/>
      <c r="Q40" s="28"/>
      <c r="R40" s="30"/>
      <c r="S40" s="24"/>
      <c r="T40" s="40"/>
      <c r="U40" s="40"/>
      <c r="V40" s="25">
        <f t="shared" si="0"/>
        <v>0</v>
      </c>
      <c r="W40" s="25">
        <f t="shared" si="1"/>
        <v>0</v>
      </c>
      <c r="X40" s="26"/>
      <c r="Y40" s="27">
        <v>9</v>
      </c>
      <c r="Z40" s="27">
        <v>24</v>
      </c>
      <c r="AA40" s="27">
        <v>12</v>
      </c>
      <c r="AB40" s="26"/>
      <c r="AC40" s="31">
        <f t="shared" si="3"/>
        <v>4510.08</v>
      </c>
      <c r="AD40" s="31">
        <f t="shared" si="4"/>
        <v>0</v>
      </c>
      <c r="AE40" s="31">
        <f t="shared" si="2"/>
        <v>4510.08</v>
      </c>
      <c r="AF40"/>
    </row>
    <row r="41" spans="1:32" ht="24.95" customHeight="1">
      <c r="A41" s="19">
        <v>38</v>
      </c>
      <c r="B41" s="21" t="s">
        <v>198</v>
      </c>
      <c r="C41" s="21" t="s">
        <v>199</v>
      </c>
      <c r="D41" s="21" t="s">
        <v>202</v>
      </c>
      <c r="E41" s="21" t="s">
        <v>124</v>
      </c>
      <c r="F41" s="21" t="s">
        <v>217</v>
      </c>
      <c r="G41" s="21">
        <v>26</v>
      </c>
      <c r="H41" s="21">
        <v>1</v>
      </c>
      <c r="I41" s="22">
        <v>1</v>
      </c>
      <c r="J41" s="27">
        <v>1</v>
      </c>
      <c r="K41" s="23"/>
      <c r="L41" s="28"/>
      <c r="M41" s="28"/>
      <c r="N41" s="29" t="s">
        <v>148</v>
      </c>
      <c r="O41" s="29">
        <v>1000</v>
      </c>
      <c r="P41" s="29"/>
      <c r="Q41" s="28"/>
      <c r="R41" s="30"/>
      <c r="S41" s="24"/>
      <c r="T41" s="40"/>
      <c r="U41" s="40"/>
      <c r="V41" s="25">
        <f t="shared" si="0"/>
        <v>0</v>
      </c>
      <c r="W41" s="25">
        <f t="shared" si="1"/>
        <v>0</v>
      </c>
      <c r="X41" s="26"/>
      <c r="Y41" s="27">
        <v>9</v>
      </c>
      <c r="Z41" s="27">
        <v>24</v>
      </c>
      <c r="AA41" s="27">
        <v>12</v>
      </c>
      <c r="AB41" s="26"/>
      <c r="AC41" s="31">
        <f t="shared" si="3"/>
        <v>1954.3679999999999</v>
      </c>
      <c r="AD41" s="31">
        <f t="shared" si="4"/>
        <v>0</v>
      </c>
      <c r="AE41" s="31">
        <f t="shared" si="2"/>
        <v>1954.3679999999999</v>
      </c>
      <c r="AF41"/>
    </row>
    <row r="42" spans="1:32" ht="24.95" customHeight="1">
      <c r="A42" s="19">
        <v>39</v>
      </c>
      <c r="B42" s="21" t="s">
        <v>198</v>
      </c>
      <c r="C42" s="21" t="s">
        <v>90</v>
      </c>
      <c r="D42" s="21" t="s">
        <v>202</v>
      </c>
      <c r="E42" s="21" t="s">
        <v>124</v>
      </c>
      <c r="F42" s="21" t="s">
        <v>125</v>
      </c>
      <c r="G42" s="21">
        <v>26</v>
      </c>
      <c r="H42" s="21">
        <v>1</v>
      </c>
      <c r="I42" s="22">
        <v>1</v>
      </c>
      <c r="J42" s="27">
        <v>1</v>
      </c>
      <c r="K42" s="23"/>
      <c r="L42" s="28"/>
      <c r="M42" s="28"/>
      <c r="N42" s="29" t="s">
        <v>148</v>
      </c>
      <c r="O42" s="29">
        <v>1000</v>
      </c>
      <c r="P42" s="29"/>
      <c r="Q42" s="28"/>
      <c r="R42" s="30"/>
      <c r="S42" s="24"/>
      <c r="T42" s="40"/>
      <c r="U42" s="40"/>
      <c r="V42" s="25">
        <f t="shared" si="0"/>
        <v>0</v>
      </c>
      <c r="W42" s="25">
        <f t="shared" si="1"/>
        <v>0</v>
      </c>
      <c r="X42" s="26"/>
      <c r="Y42" s="27">
        <v>9</v>
      </c>
      <c r="Z42" s="27">
        <v>24</v>
      </c>
      <c r="AA42" s="27">
        <v>12</v>
      </c>
      <c r="AB42" s="26"/>
      <c r="AC42" s="31">
        <f t="shared" si="3"/>
        <v>1954.3679999999999</v>
      </c>
      <c r="AD42" s="31">
        <f t="shared" si="4"/>
        <v>0</v>
      </c>
      <c r="AE42" s="31">
        <f t="shared" si="2"/>
        <v>1954.3679999999999</v>
      </c>
      <c r="AF42"/>
    </row>
    <row r="43" spans="1:32" ht="24.95" customHeight="1">
      <c r="A43" s="19">
        <v>40</v>
      </c>
      <c r="B43" s="21" t="s">
        <v>198</v>
      </c>
      <c r="C43" s="21" t="s">
        <v>90</v>
      </c>
      <c r="D43" s="21" t="s">
        <v>202</v>
      </c>
      <c r="E43" s="21" t="s">
        <v>124</v>
      </c>
      <c r="F43" s="21" t="s">
        <v>218</v>
      </c>
      <c r="G43" s="21">
        <v>26</v>
      </c>
      <c r="H43" s="21">
        <v>1</v>
      </c>
      <c r="I43" s="22">
        <v>2</v>
      </c>
      <c r="J43" s="27">
        <v>2</v>
      </c>
      <c r="K43" s="23"/>
      <c r="L43" s="28"/>
      <c r="M43" s="28"/>
      <c r="N43" s="29" t="s">
        <v>148</v>
      </c>
      <c r="O43" s="29">
        <v>2000</v>
      </c>
      <c r="P43" s="29"/>
      <c r="Q43" s="28"/>
      <c r="R43" s="30"/>
      <c r="S43" s="24"/>
      <c r="T43" s="40"/>
      <c r="U43" s="40"/>
      <c r="V43" s="25">
        <f t="shared" si="0"/>
        <v>0</v>
      </c>
      <c r="W43" s="25">
        <f t="shared" si="1"/>
        <v>0</v>
      </c>
      <c r="X43" s="26"/>
      <c r="Y43" s="27">
        <v>9</v>
      </c>
      <c r="Z43" s="27">
        <v>24</v>
      </c>
      <c r="AA43" s="27">
        <v>12</v>
      </c>
      <c r="AB43" s="26"/>
      <c r="AC43" s="31">
        <f t="shared" si="3"/>
        <v>3908.7359999999999</v>
      </c>
      <c r="AD43" s="31">
        <f t="shared" si="4"/>
        <v>0</v>
      </c>
      <c r="AE43" s="31">
        <f t="shared" si="2"/>
        <v>3908.7359999999999</v>
      </c>
      <c r="AF43"/>
    </row>
    <row r="44" spans="1:32" ht="24.95" customHeight="1">
      <c r="A44" s="19">
        <v>41</v>
      </c>
      <c r="B44" s="21" t="s">
        <v>198</v>
      </c>
      <c r="C44" s="21" t="s">
        <v>90</v>
      </c>
      <c r="D44" s="21" t="s">
        <v>202</v>
      </c>
      <c r="E44" s="21" t="s">
        <v>124</v>
      </c>
      <c r="F44" s="21" t="s">
        <v>219</v>
      </c>
      <c r="G44" s="21">
        <v>26</v>
      </c>
      <c r="H44" s="21">
        <v>1</v>
      </c>
      <c r="I44" s="22">
        <v>2</v>
      </c>
      <c r="J44" s="27">
        <v>2</v>
      </c>
      <c r="K44" s="23"/>
      <c r="L44" s="28"/>
      <c r="M44" s="28"/>
      <c r="N44" s="29" t="s">
        <v>148</v>
      </c>
      <c r="O44" s="29">
        <v>1500</v>
      </c>
      <c r="P44" s="29"/>
      <c r="Q44" s="28"/>
      <c r="R44" s="30"/>
      <c r="S44" s="24"/>
      <c r="T44" s="40"/>
      <c r="U44" s="40"/>
      <c r="V44" s="25">
        <f t="shared" si="0"/>
        <v>0</v>
      </c>
      <c r="W44" s="25">
        <f t="shared" si="1"/>
        <v>0</v>
      </c>
      <c r="X44" s="26"/>
      <c r="Y44" s="27">
        <v>9</v>
      </c>
      <c r="Z44" s="27">
        <v>24</v>
      </c>
      <c r="AA44" s="27">
        <v>12</v>
      </c>
      <c r="AB44" s="26"/>
      <c r="AC44" s="31">
        <f t="shared" si="3"/>
        <v>3908.7359999999999</v>
      </c>
      <c r="AD44" s="31">
        <f t="shared" si="4"/>
        <v>0</v>
      </c>
      <c r="AE44" s="31">
        <f t="shared" si="2"/>
        <v>3908.7359999999999</v>
      </c>
      <c r="AF44"/>
    </row>
    <row r="45" spans="1:32" ht="24.95" customHeight="1">
      <c r="A45" s="19">
        <v>42</v>
      </c>
      <c r="B45" s="21" t="s">
        <v>198</v>
      </c>
      <c r="C45" s="21" t="s">
        <v>90</v>
      </c>
      <c r="D45" s="21" t="s">
        <v>202</v>
      </c>
      <c r="E45" s="21" t="s">
        <v>124</v>
      </c>
      <c r="F45" s="21" t="s">
        <v>208</v>
      </c>
      <c r="G45" s="21">
        <v>26</v>
      </c>
      <c r="H45" s="21">
        <v>1</v>
      </c>
      <c r="I45" s="22">
        <v>1</v>
      </c>
      <c r="J45" s="27">
        <v>1</v>
      </c>
      <c r="K45" s="23"/>
      <c r="L45" s="28"/>
      <c r="M45" s="28"/>
      <c r="N45" s="29" t="s">
        <v>148</v>
      </c>
      <c r="O45" s="29">
        <v>800</v>
      </c>
      <c r="P45" s="29"/>
      <c r="Q45" s="28"/>
      <c r="R45" s="30"/>
      <c r="S45" s="24"/>
      <c r="T45" s="40"/>
      <c r="U45" s="40"/>
      <c r="V45" s="25">
        <f t="shared" si="0"/>
        <v>0</v>
      </c>
      <c r="W45" s="25">
        <f t="shared" si="1"/>
        <v>0</v>
      </c>
      <c r="X45" s="26"/>
      <c r="Y45" s="27">
        <v>9</v>
      </c>
      <c r="Z45" s="27">
        <v>24</v>
      </c>
      <c r="AA45" s="27">
        <v>12</v>
      </c>
      <c r="AB45" s="26"/>
      <c r="AC45" s="31">
        <f t="shared" si="3"/>
        <v>1954.3679999999999</v>
      </c>
      <c r="AD45" s="31">
        <f t="shared" si="4"/>
        <v>0</v>
      </c>
      <c r="AE45" s="31">
        <f t="shared" si="2"/>
        <v>1954.3679999999999</v>
      </c>
      <c r="AF45"/>
    </row>
    <row r="46" spans="1:32" ht="24.95" customHeight="1">
      <c r="A46" s="19">
        <v>43</v>
      </c>
      <c r="B46" s="21" t="s">
        <v>198</v>
      </c>
      <c r="C46" s="21" t="s">
        <v>191</v>
      </c>
      <c r="D46" s="21" t="s">
        <v>202</v>
      </c>
      <c r="E46" s="21" t="s">
        <v>130</v>
      </c>
      <c r="F46" s="21" t="s">
        <v>141</v>
      </c>
      <c r="G46" s="21">
        <v>0</v>
      </c>
      <c r="H46" s="21">
        <v>13</v>
      </c>
      <c r="I46" s="22">
        <v>1</v>
      </c>
      <c r="J46" s="27">
        <v>13</v>
      </c>
      <c r="K46" s="23"/>
      <c r="L46" s="28"/>
      <c r="M46" s="28"/>
      <c r="N46" s="29" t="s">
        <v>148</v>
      </c>
      <c r="O46" s="29">
        <v>800</v>
      </c>
      <c r="P46" s="29"/>
      <c r="Q46" s="28"/>
      <c r="R46" s="30"/>
      <c r="S46" s="24"/>
      <c r="T46" s="40"/>
      <c r="U46" s="40"/>
      <c r="V46" s="25">
        <f t="shared" si="0"/>
        <v>0</v>
      </c>
      <c r="W46" s="25">
        <f t="shared" si="1"/>
        <v>0</v>
      </c>
      <c r="X46" s="26"/>
      <c r="Y46" s="27">
        <v>9</v>
      </c>
      <c r="Z46" s="27">
        <v>24</v>
      </c>
      <c r="AA46" s="27">
        <v>12</v>
      </c>
      <c r="AB46" s="26"/>
      <c r="AC46" s="31">
        <f t="shared" si="3"/>
        <v>0</v>
      </c>
      <c r="AD46" s="31">
        <f t="shared" si="4"/>
        <v>0</v>
      </c>
      <c r="AE46" s="31">
        <f t="shared" si="2"/>
        <v>0</v>
      </c>
      <c r="AF46"/>
    </row>
    <row r="47" spans="1:32" ht="24.95" customHeight="1">
      <c r="A47" s="19">
        <v>44</v>
      </c>
      <c r="B47" s="21" t="s">
        <v>198</v>
      </c>
      <c r="C47" s="21" t="s">
        <v>191</v>
      </c>
      <c r="D47" s="21" t="s">
        <v>202</v>
      </c>
      <c r="E47" s="21" t="s">
        <v>124</v>
      </c>
      <c r="F47" s="21" t="s">
        <v>219</v>
      </c>
      <c r="G47" s="21">
        <v>26</v>
      </c>
      <c r="H47" s="21">
        <v>1</v>
      </c>
      <c r="I47" s="22">
        <v>2</v>
      </c>
      <c r="J47" s="27">
        <v>2</v>
      </c>
      <c r="K47" s="23"/>
      <c r="L47" s="28"/>
      <c r="M47" s="28"/>
      <c r="N47" s="29" t="s">
        <v>148</v>
      </c>
      <c r="O47" s="29">
        <v>1500</v>
      </c>
      <c r="P47" s="29"/>
      <c r="Q47" s="28"/>
      <c r="R47" s="30"/>
      <c r="S47" s="24"/>
      <c r="T47" s="40"/>
      <c r="U47" s="40"/>
      <c r="V47" s="25">
        <f t="shared" si="0"/>
        <v>0</v>
      </c>
      <c r="W47" s="25">
        <f t="shared" si="1"/>
        <v>0</v>
      </c>
      <c r="X47" s="26"/>
      <c r="Y47" s="27">
        <v>9</v>
      </c>
      <c r="Z47" s="27">
        <v>24</v>
      </c>
      <c r="AA47" s="27">
        <v>12</v>
      </c>
      <c r="AB47" s="26"/>
      <c r="AC47" s="31">
        <f t="shared" si="3"/>
        <v>3908.7359999999999</v>
      </c>
      <c r="AD47" s="31">
        <f t="shared" si="4"/>
        <v>0</v>
      </c>
      <c r="AE47" s="31">
        <f t="shared" si="2"/>
        <v>3908.7359999999999</v>
      </c>
      <c r="AF47"/>
    </row>
    <row r="48" spans="1:32" ht="24.95" customHeight="1">
      <c r="A48" s="19">
        <v>45</v>
      </c>
      <c r="B48" s="21" t="s">
        <v>198</v>
      </c>
      <c r="C48" s="21" t="s">
        <v>191</v>
      </c>
      <c r="D48" s="21" t="s">
        <v>202</v>
      </c>
      <c r="E48" s="21" t="s">
        <v>124</v>
      </c>
      <c r="F48" s="21" t="s">
        <v>211</v>
      </c>
      <c r="G48" s="21">
        <v>26</v>
      </c>
      <c r="H48" s="21">
        <v>2</v>
      </c>
      <c r="I48" s="22">
        <v>5</v>
      </c>
      <c r="J48" s="27">
        <v>10</v>
      </c>
      <c r="K48" s="23"/>
      <c r="L48" s="28"/>
      <c r="M48" s="28"/>
      <c r="N48" s="29" t="s">
        <v>148</v>
      </c>
      <c r="O48" s="29">
        <v>5000</v>
      </c>
      <c r="P48" s="29"/>
      <c r="Q48" s="28"/>
      <c r="R48" s="30"/>
      <c r="S48" s="24"/>
      <c r="T48" s="40"/>
      <c r="U48" s="40"/>
      <c r="V48" s="25">
        <f t="shared" si="0"/>
        <v>0</v>
      </c>
      <c r="W48" s="25">
        <f t="shared" si="1"/>
        <v>0</v>
      </c>
      <c r="X48" s="26"/>
      <c r="Y48" s="27">
        <v>9</v>
      </c>
      <c r="Z48" s="27">
        <v>24</v>
      </c>
      <c r="AA48" s="27">
        <v>12</v>
      </c>
      <c r="AB48" s="26"/>
      <c r="AC48" s="31">
        <f t="shared" si="3"/>
        <v>19543.68</v>
      </c>
      <c r="AD48" s="31">
        <f t="shared" si="4"/>
        <v>0</v>
      </c>
      <c r="AE48" s="31">
        <f t="shared" si="2"/>
        <v>19543.68</v>
      </c>
      <c r="AF48"/>
    </row>
    <row r="49" spans="1:32" ht="24.95" customHeight="1">
      <c r="A49" s="19">
        <v>46</v>
      </c>
      <c r="B49" s="21" t="s">
        <v>198</v>
      </c>
      <c r="C49" s="21" t="s">
        <v>191</v>
      </c>
      <c r="D49" s="21" t="s">
        <v>202</v>
      </c>
      <c r="E49" s="21" t="s">
        <v>124</v>
      </c>
      <c r="F49" s="21" t="s">
        <v>211</v>
      </c>
      <c r="G49" s="21">
        <v>26</v>
      </c>
      <c r="H49" s="21">
        <v>1</v>
      </c>
      <c r="I49" s="22">
        <v>5</v>
      </c>
      <c r="J49" s="27">
        <v>5</v>
      </c>
      <c r="K49" s="23"/>
      <c r="L49" s="28"/>
      <c r="M49" s="28"/>
      <c r="N49" s="29" t="s">
        <v>148</v>
      </c>
      <c r="O49" s="29">
        <v>5000</v>
      </c>
      <c r="P49" s="29"/>
      <c r="Q49" s="28"/>
      <c r="R49" s="30"/>
      <c r="S49" s="24"/>
      <c r="T49" s="40"/>
      <c r="U49" s="40"/>
      <c r="V49" s="25">
        <f t="shared" si="0"/>
        <v>0</v>
      </c>
      <c r="W49" s="25">
        <f t="shared" si="1"/>
        <v>0</v>
      </c>
      <c r="X49" s="26"/>
      <c r="Y49" s="27">
        <v>9</v>
      </c>
      <c r="Z49" s="27">
        <v>24</v>
      </c>
      <c r="AA49" s="27">
        <v>12</v>
      </c>
      <c r="AB49" s="26"/>
      <c r="AC49" s="31">
        <f t="shared" si="3"/>
        <v>9771.84</v>
      </c>
      <c r="AD49" s="31">
        <f t="shared" si="4"/>
        <v>0</v>
      </c>
      <c r="AE49" s="31">
        <f t="shared" si="2"/>
        <v>9771.84</v>
      </c>
      <c r="AF49"/>
    </row>
    <row r="50" spans="1:32" ht="24.95" customHeight="1">
      <c r="A50" s="19">
        <v>47</v>
      </c>
      <c r="B50" s="21" t="s">
        <v>198</v>
      </c>
      <c r="C50" s="21" t="s">
        <v>191</v>
      </c>
      <c r="D50" s="21" t="s">
        <v>202</v>
      </c>
      <c r="E50" s="21" t="s">
        <v>130</v>
      </c>
      <c r="F50" s="21" t="s">
        <v>141</v>
      </c>
      <c r="G50" s="21">
        <v>0</v>
      </c>
      <c r="H50" s="21">
        <v>15</v>
      </c>
      <c r="I50" s="22">
        <v>1</v>
      </c>
      <c r="J50" s="27">
        <v>15</v>
      </c>
      <c r="K50" s="23"/>
      <c r="L50" s="28"/>
      <c r="M50" s="28"/>
      <c r="N50" s="29" t="s">
        <v>149</v>
      </c>
      <c r="O50" s="29">
        <v>1000</v>
      </c>
      <c r="P50" s="29"/>
      <c r="Q50" s="28"/>
      <c r="R50" s="30"/>
      <c r="S50" s="24"/>
      <c r="T50" s="40"/>
      <c r="U50" s="40"/>
      <c r="V50" s="25">
        <f t="shared" si="0"/>
        <v>0</v>
      </c>
      <c r="W50" s="25">
        <f t="shared" si="1"/>
        <v>0</v>
      </c>
      <c r="X50" s="26"/>
      <c r="Y50" s="27">
        <v>9</v>
      </c>
      <c r="Z50" s="27">
        <v>24</v>
      </c>
      <c r="AA50" s="27">
        <v>12</v>
      </c>
      <c r="AB50" s="26"/>
      <c r="AC50" s="31">
        <f t="shared" si="3"/>
        <v>0</v>
      </c>
      <c r="AD50" s="31">
        <f t="shared" si="4"/>
        <v>0</v>
      </c>
      <c r="AE50" s="31">
        <f t="shared" si="2"/>
        <v>0</v>
      </c>
      <c r="AF50"/>
    </row>
    <row r="51" spans="1:32" ht="24.95" customHeight="1">
      <c r="A51" s="19">
        <v>48</v>
      </c>
      <c r="B51" s="21" t="s">
        <v>198</v>
      </c>
      <c r="C51" s="21" t="s">
        <v>191</v>
      </c>
      <c r="D51" s="21" t="s">
        <v>202</v>
      </c>
      <c r="E51" s="21" t="s">
        <v>130</v>
      </c>
      <c r="F51" s="21" t="s">
        <v>131</v>
      </c>
      <c r="G51" s="21">
        <v>0</v>
      </c>
      <c r="H51" s="21">
        <v>1</v>
      </c>
      <c r="I51" s="22">
        <v>1</v>
      </c>
      <c r="J51" s="27">
        <v>1</v>
      </c>
      <c r="K51" s="23"/>
      <c r="L51" s="28"/>
      <c r="M51" s="28"/>
      <c r="N51" s="29" t="s">
        <v>150</v>
      </c>
      <c r="O51" s="29">
        <v>3300</v>
      </c>
      <c r="P51" s="29"/>
      <c r="Q51" s="28"/>
      <c r="R51" s="30"/>
      <c r="S51" s="24"/>
      <c r="T51" s="40"/>
      <c r="U51" s="40"/>
      <c r="V51" s="25">
        <f t="shared" si="0"/>
        <v>0</v>
      </c>
      <c r="W51" s="25">
        <f t="shared" si="1"/>
        <v>0</v>
      </c>
      <c r="X51" s="26"/>
      <c r="Y51" s="27">
        <v>9</v>
      </c>
      <c r="Z51" s="27">
        <v>24</v>
      </c>
      <c r="AA51" s="27">
        <v>12</v>
      </c>
      <c r="AB51" s="26"/>
      <c r="AC51" s="31">
        <f t="shared" si="3"/>
        <v>0</v>
      </c>
      <c r="AD51" s="31">
        <f t="shared" si="4"/>
        <v>0</v>
      </c>
      <c r="AE51" s="31">
        <f t="shared" si="2"/>
        <v>0</v>
      </c>
      <c r="AF51"/>
    </row>
    <row r="52" spans="1:32" ht="24.95" customHeight="1">
      <c r="A52" s="19">
        <v>49</v>
      </c>
      <c r="B52" s="21" t="s">
        <v>198</v>
      </c>
      <c r="C52" s="21" t="s">
        <v>109</v>
      </c>
      <c r="D52" s="21" t="s">
        <v>202</v>
      </c>
      <c r="E52" s="21" t="s">
        <v>124</v>
      </c>
      <c r="F52" s="21" t="s">
        <v>213</v>
      </c>
      <c r="G52" s="21">
        <v>26</v>
      </c>
      <c r="H52" s="21">
        <v>2</v>
      </c>
      <c r="I52" s="22">
        <v>2</v>
      </c>
      <c r="J52" s="27">
        <v>4</v>
      </c>
      <c r="K52" s="23"/>
      <c r="L52" s="28"/>
      <c r="M52" s="28"/>
      <c r="N52" s="29" t="s">
        <v>148</v>
      </c>
      <c r="O52" s="29">
        <v>2000</v>
      </c>
      <c r="P52" s="29"/>
      <c r="Q52" s="28"/>
      <c r="R52" s="30"/>
      <c r="S52" s="24"/>
      <c r="T52" s="40"/>
      <c r="U52" s="40"/>
      <c r="V52" s="25">
        <f t="shared" si="0"/>
        <v>0</v>
      </c>
      <c r="W52" s="25">
        <f t="shared" si="1"/>
        <v>0</v>
      </c>
      <c r="X52" s="26"/>
      <c r="Y52" s="27">
        <v>9</v>
      </c>
      <c r="Z52" s="27">
        <v>24</v>
      </c>
      <c r="AA52" s="27">
        <v>12</v>
      </c>
      <c r="AB52" s="26"/>
      <c r="AC52" s="31">
        <f t="shared" si="3"/>
        <v>7817.4719999999998</v>
      </c>
      <c r="AD52" s="31">
        <f t="shared" si="4"/>
        <v>0</v>
      </c>
      <c r="AE52" s="31">
        <f t="shared" si="2"/>
        <v>7817.4719999999998</v>
      </c>
      <c r="AF52"/>
    </row>
    <row r="53" spans="1:32" ht="24.95" customHeight="1">
      <c r="A53" s="19">
        <v>50</v>
      </c>
      <c r="B53" s="21" t="s">
        <v>200</v>
      </c>
      <c r="C53" s="21" t="s">
        <v>201</v>
      </c>
      <c r="D53" s="21" t="s">
        <v>202</v>
      </c>
      <c r="E53" s="21" t="s">
        <v>130</v>
      </c>
      <c r="F53" s="21" t="s">
        <v>220</v>
      </c>
      <c r="G53" s="21">
        <v>0</v>
      </c>
      <c r="H53" s="21">
        <v>7</v>
      </c>
      <c r="I53" s="22">
        <v>1</v>
      </c>
      <c r="J53" s="27">
        <v>7</v>
      </c>
      <c r="K53" s="23"/>
      <c r="L53" s="28"/>
      <c r="M53" s="28"/>
      <c r="N53" s="29" t="s">
        <v>149</v>
      </c>
      <c r="O53" s="29">
        <v>800</v>
      </c>
      <c r="P53" s="29"/>
      <c r="Q53" s="28"/>
      <c r="R53" s="30"/>
      <c r="S53" s="24"/>
      <c r="T53" s="40"/>
      <c r="U53" s="40"/>
      <c r="V53" s="25">
        <f t="shared" si="0"/>
        <v>0</v>
      </c>
      <c r="W53" s="25">
        <f t="shared" si="1"/>
        <v>0</v>
      </c>
      <c r="X53" s="26"/>
      <c r="Y53" s="27">
        <v>9</v>
      </c>
      <c r="Z53" s="27">
        <v>24</v>
      </c>
      <c r="AA53" s="27">
        <v>12</v>
      </c>
      <c r="AB53" s="26"/>
      <c r="AC53" s="31">
        <f t="shared" si="3"/>
        <v>0</v>
      </c>
      <c r="AD53" s="31">
        <f t="shared" si="4"/>
        <v>0</v>
      </c>
      <c r="AE53" s="31">
        <f t="shared" si="2"/>
        <v>0</v>
      </c>
      <c r="AF53"/>
    </row>
    <row r="54" spans="1:32" ht="24.95" customHeight="1">
      <c r="A54" s="19">
        <v>51</v>
      </c>
      <c r="B54" s="21" t="s">
        <v>200</v>
      </c>
      <c r="C54" s="21" t="s">
        <v>201</v>
      </c>
      <c r="D54" s="21" t="s">
        <v>202</v>
      </c>
      <c r="E54" s="21" t="s">
        <v>130</v>
      </c>
      <c r="F54" s="21" t="s">
        <v>141</v>
      </c>
      <c r="G54" s="21">
        <v>0</v>
      </c>
      <c r="H54" s="21">
        <v>10</v>
      </c>
      <c r="I54" s="22">
        <v>1</v>
      </c>
      <c r="J54" s="27">
        <v>10</v>
      </c>
      <c r="K54" s="23"/>
      <c r="L54" s="28"/>
      <c r="M54" s="28"/>
      <c r="N54" s="29" t="s">
        <v>149</v>
      </c>
      <c r="O54" s="29">
        <v>800</v>
      </c>
      <c r="P54" s="29"/>
      <c r="Q54" s="28"/>
      <c r="R54" s="30"/>
      <c r="S54" s="24"/>
      <c r="T54" s="40"/>
      <c r="U54" s="40"/>
      <c r="V54" s="25">
        <f t="shared" si="0"/>
        <v>0</v>
      </c>
      <c r="W54" s="25">
        <f t="shared" si="1"/>
        <v>0</v>
      </c>
      <c r="X54" s="26"/>
      <c r="Y54" s="27">
        <v>9</v>
      </c>
      <c r="Z54" s="27">
        <v>24</v>
      </c>
      <c r="AA54" s="27">
        <v>12</v>
      </c>
      <c r="AB54" s="26"/>
      <c r="AC54" s="31">
        <f t="shared" si="3"/>
        <v>0</v>
      </c>
      <c r="AD54" s="31">
        <f t="shared" si="4"/>
        <v>0</v>
      </c>
      <c r="AE54" s="31">
        <f t="shared" si="2"/>
        <v>0</v>
      </c>
      <c r="AF54"/>
    </row>
    <row r="55" spans="1:32" ht="36.75" customHeight="1">
      <c r="A55" s="2"/>
      <c r="B55" s="88"/>
      <c r="C55" s="88"/>
      <c r="D55" s="88"/>
      <c r="E55" s="88"/>
      <c r="L55" s="41"/>
      <c r="S55" s="32"/>
      <c r="T55" s="32"/>
      <c r="U55" s="32"/>
      <c r="V55" s="35"/>
      <c r="W55" s="35"/>
      <c r="X55" s="26"/>
      <c r="AB55" s="26"/>
      <c r="AC55" s="33">
        <f>SUM(AC4:AC54)</f>
        <v>281053.15199999983</v>
      </c>
      <c r="AD55" s="33">
        <f>SUM(AD4:AD54)</f>
        <v>0</v>
      </c>
      <c r="AE55" s="33">
        <f>SUM(AE4:AE54)</f>
        <v>281053.15199999983</v>
      </c>
      <c r="AF55"/>
    </row>
    <row r="57" spans="1:32">
      <c r="U57" s="118" t="s">
        <v>20</v>
      </c>
      <c r="V57" s="119"/>
      <c r="W57" s="120"/>
      <c r="X57" s="37">
        <f>SUM(V4:V54)</f>
        <v>0</v>
      </c>
    </row>
    <row r="58" spans="1:32">
      <c r="U58" s="118" t="s">
        <v>21</v>
      </c>
      <c r="V58" s="119"/>
      <c r="W58" s="120"/>
      <c r="X58" s="37">
        <f>SUM(W4:W54)</f>
        <v>0</v>
      </c>
    </row>
    <row r="59" spans="1:32">
      <c r="U59" s="118" t="s">
        <v>30</v>
      </c>
      <c r="V59" s="119"/>
      <c r="W59" s="120"/>
      <c r="X59" s="38"/>
    </row>
    <row r="60" spans="1:32">
      <c r="U60" s="118" t="s">
        <v>31</v>
      </c>
      <c r="V60" s="119"/>
      <c r="W60" s="120"/>
      <c r="X60" s="38"/>
    </row>
    <row r="61" spans="1:32">
      <c r="U61" s="118" t="s">
        <v>22</v>
      </c>
      <c r="V61" s="119"/>
      <c r="W61" s="120"/>
      <c r="X61" s="38"/>
    </row>
    <row r="62" spans="1:32">
      <c r="U62" s="118" t="s">
        <v>23</v>
      </c>
      <c r="V62" s="119"/>
      <c r="W62" s="120"/>
      <c r="X62" s="38"/>
    </row>
    <row r="63" spans="1:32">
      <c r="U63" s="118" t="s">
        <v>24</v>
      </c>
      <c r="V63" s="119"/>
      <c r="W63" s="120"/>
      <c r="X63" s="37">
        <f>SUM(X57:X62)</f>
        <v>0</v>
      </c>
    </row>
    <row r="64" spans="1:32">
      <c r="U64" s="118" t="s">
        <v>25</v>
      </c>
      <c r="V64" s="119"/>
      <c r="W64" s="120"/>
      <c r="X64" s="37">
        <f>X63*1.1</f>
        <v>0</v>
      </c>
    </row>
  </sheetData>
  <autoFilter ref="A3:AF54" xr:uid="{B905A635-33F3-4213-AA99-0A6EF886BEFD}"/>
  <mergeCells count="13">
    <mergeCell ref="U57:W57"/>
    <mergeCell ref="U64:W64"/>
    <mergeCell ref="U58:W58"/>
    <mergeCell ref="U59:W59"/>
    <mergeCell ref="U60:W60"/>
    <mergeCell ref="U61:W61"/>
    <mergeCell ref="U62:W62"/>
    <mergeCell ref="U63:W63"/>
    <mergeCell ref="E2:J2"/>
    <mergeCell ref="L2:R2"/>
    <mergeCell ref="Y2:AA2"/>
    <mergeCell ref="AC2:AD2"/>
    <mergeCell ref="AE2:AE3"/>
  </mergeCells>
  <phoneticPr fontId="4"/>
  <conditionalFormatting sqref="B4:J54 L4:R54">
    <cfRule type="containsBlanks" dxfId="23" priority="3">
      <formula>LEN(TRIM(B4))=0</formula>
    </cfRule>
  </conditionalFormatting>
  <conditionalFormatting sqref="Y4:AA54">
    <cfRule type="containsBlanks" dxfId="22" priority="1">
      <formula>LEN(TRIM(Y4))=0</formula>
    </cfRule>
  </conditionalFormatting>
  <dataValidations count="1">
    <dataValidation type="list" allowBlank="1" showInputMessage="1" showErrorMessage="1" sqref="L4:L54" xr:uid="{B191BBD5-437E-437C-AD79-004746D00094}">
      <formula1>"器具交換,ランプ交換"</formula1>
    </dataValidation>
  </dataValidations>
  <pageMargins left="0.70866141732283472" right="0.70866141732283472" top="0.74803149606299213" bottom="0.74803149606299213" header="0.31496062992125984" footer="0.31496062992125984"/>
  <pageSetup paperSize="8" scale="53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EF288-92FF-47ED-AAE0-74353E16DD8A}">
  <sheetPr>
    <tabColor rgb="FFFFFF00"/>
  </sheetPr>
  <dimension ref="A1:AF25"/>
  <sheetViews>
    <sheetView showGridLines="0" view="pageBreakPreview" zoomScale="49" zoomScaleNormal="100" zoomScaleSheetLayoutView="70" workbookViewId="0">
      <pane xSplit="3" ySplit="3" topLeftCell="E4" activePane="bottomRight" state="frozen"/>
      <selection activeCell="F16" sqref="F16"/>
      <selection pane="topRight" activeCell="F16" sqref="F16"/>
      <selection pane="bottomLeft" activeCell="F16" sqref="F16"/>
      <selection pane="bottomRight" activeCell="A2" sqref="A2"/>
    </sheetView>
  </sheetViews>
  <sheetFormatPr defaultRowHeight="18.75"/>
  <cols>
    <col min="1" max="1" width="4" style="3" customWidth="1"/>
    <col min="2" max="2" width="5.75" style="3" customWidth="1"/>
    <col min="3" max="4" width="15.125" style="3" customWidth="1"/>
    <col min="5" max="5" width="13.75" style="3" customWidth="1"/>
    <col min="6" max="6" width="34.5" style="3" customWidth="1"/>
    <col min="7" max="7" width="8.125" style="3" customWidth="1"/>
    <col min="8" max="8" width="6.25" style="3" customWidth="1"/>
    <col min="9" max="9" width="13.5" style="3" customWidth="1"/>
    <col min="10" max="10" width="7" style="3" customWidth="1"/>
    <col min="11" max="11" width="3" customWidth="1"/>
    <col min="12" max="12" width="15.375" customWidth="1"/>
    <col min="13" max="13" width="31" style="4" customWidth="1"/>
    <col min="14" max="15" width="13.125" style="4" customWidth="1"/>
    <col min="16" max="16" width="14.625" style="4" customWidth="1"/>
    <col min="17" max="17" width="38.125" style="4" customWidth="1"/>
    <col min="18" max="18" width="26.5" style="5" bestFit="1" customWidth="1"/>
    <col min="19" max="19" width="5" style="5" customWidth="1"/>
    <col min="20" max="23" width="11.125" style="34" customWidth="1"/>
    <col min="24" max="24" width="11.25" style="34" bestFit="1" customWidth="1"/>
    <col min="25" max="25" width="7.875" customWidth="1"/>
    <col min="26" max="28" width="7.125" style="3" customWidth="1"/>
    <col min="29" max="29" width="14.375" bestFit="1" customWidth="1"/>
    <col min="30" max="30" width="13.375" style="9" bestFit="1" customWidth="1"/>
    <col min="31" max="31" width="20.125" bestFit="1" customWidth="1"/>
    <col min="32" max="32" width="24.125" style="9" customWidth="1"/>
    <col min="34" max="44" width="15.875" customWidth="1"/>
    <col min="45" max="45" width="12.625" bestFit="1" customWidth="1"/>
  </cols>
  <sheetData>
    <row r="1" spans="1:32" ht="24.95" customHeight="1">
      <c r="A1" s="1" t="s">
        <v>405</v>
      </c>
      <c r="B1" s="2"/>
      <c r="C1" s="2"/>
      <c r="D1" s="2"/>
      <c r="E1" s="2"/>
      <c r="F1" s="2"/>
      <c r="G1" s="2"/>
      <c r="H1" s="2"/>
      <c r="T1" s="36"/>
      <c r="U1" s="36"/>
      <c r="V1" s="36"/>
      <c r="W1" s="36"/>
      <c r="X1" s="6"/>
      <c r="Z1" s="7" t="s">
        <v>0</v>
      </c>
      <c r="AA1" s="7"/>
      <c r="AB1" s="42">
        <v>29</v>
      </c>
      <c r="AC1" t="s">
        <v>1</v>
      </c>
      <c r="AD1" s="8"/>
    </row>
    <row r="2" spans="1:32" ht="27" customHeight="1">
      <c r="A2" s="2"/>
      <c r="B2" s="2"/>
      <c r="C2" s="2"/>
      <c r="D2" s="2"/>
      <c r="E2" s="121" t="s">
        <v>18</v>
      </c>
      <c r="F2" s="122"/>
      <c r="G2" s="122"/>
      <c r="H2" s="122"/>
      <c r="I2" s="122"/>
      <c r="J2" s="123"/>
      <c r="L2" s="124" t="s">
        <v>19</v>
      </c>
      <c r="M2" s="125"/>
      <c r="N2" s="125"/>
      <c r="O2" s="125"/>
      <c r="P2" s="125"/>
      <c r="Q2" s="125"/>
      <c r="R2" s="126"/>
      <c r="T2" s="10"/>
      <c r="U2" s="10"/>
      <c r="V2" s="10"/>
      <c r="W2" s="10"/>
      <c r="X2"/>
      <c r="Y2" s="127" t="s">
        <v>2</v>
      </c>
      <c r="Z2" s="128"/>
      <c r="AA2" s="129"/>
      <c r="AC2" s="130" t="s">
        <v>3</v>
      </c>
      <c r="AD2" s="131"/>
      <c r="AE2" s="132" t="s">
        <v>4</v>
      </c>
      <c r="AF2"/>
    </row>
    <row r="3" spans="1:32" ht="41.25" thickBot="1">
      <c r="A3" s="11" t="s">
        <v>5</v>
      </c>
      <c r="B3" s="11" t="s">
        <v>6</v>
      </c>
      <c r="C3" s="11" t="s">
        <v>7</v>
      </c>
      <c r="D3" s="11" t="s">
        <v>28</v>
      </c>
      <c r="E3" s="12" t="s">
        <v>8</v>
      </c>
      <c r="F3" s="12" t="s">
        <v>9</v>
      </c>
      <c r="G3" s="12" t="s">
        <v>10</v>
      </c>
      <c r="H3" s="13" t="s">
        <v>11</v>
      </c>
      <c r="I3" s="13" t="s">
        <v>12</v>
      </c>
      <c r="J3" s="13" t="s">
        <v>13</v>
      </c>
      <c r="K3" s="14"/>
      <c r="L3" s="15" t="s">
        <v>29</v>
      </c>
      <c r="M3" s="15" t="s">
        <v>14</v>
      </c>
      <c r="N3" s="15" t="s">
        <v>15</v>
      </c>
      <c r="O3" s="43" t="s">
        <v>399</v>
      </c>
      <c r="P3" s="43" t="s">
        <v>400</v>
      </c>
      <c r="Q3" s="43" t="s">
        <v>398</v>
      </c>
      <c r="R3" s="93" t="s">
        <v>394</v>
      </c>
      <c r="S3" s="16"/>
      <c r="T3" s="39" t="s">
        <v>26</v>
      </c>
      <c r="U3" s="17" t="s">
        <v>16</v>
      </c>
      <c r="V3" s="17" t="s">
        <v>27</v>
      </c>
      <c r="W3" s="17" t="s">
        <v>17</v>
      </c>
      <c r="X3"/>
      <c r="Y3" s="89" t="s">
        <v>151</v>
      </c>
      <c r="Z3" s="89" t="s">
        <v>152</v>
      </c>
      <c r="AA3" s="89" t="s">
        <v>153</v>
      </c>
      <c r="AB3"/>
      <c r="AC3" s="18" t="s">
        <v>18</v>
      </c>
      <c r="AD3" s="18" t="s">
        <v>19</v>
      </c>
      <c r="AE3" s="133"/>
      <c r="AF3"/>
    </row>
    <row r="4" spans="1:32" ht="24.95" customHeight="1" thickTop="1">
      <c r="A4" s="19">
        <v>1</v>
      </c>
      <c r="B4" s="21" t="s">
        <v>222</v>
      </c>
      <c r="C4" s="21" t="s">
        <v>102</v>
      </c>
      <c r="D4" s="21" t="s">
        <v>70</v>
      </c>
      <c r="E4" s="21" t="s">
        <v>230</v>
      </c>
      <c r="F4" s="21" t="s">
        <v>126</v>
      </c>
      <c r="G4" s="21">
        <v>28</v>
      </c>
      <c r="H4" s="20">
        <v>1</v>
      </c>
      <c r="I4" s="22">
        <v>1</v>
      </c>
      <c r="J4" s="27">
        <v>1</v>
      </c>
      <c r="K4" s="23"/>
      <c r="L4" s="28"/>
      <c r="M4" s="28"/>
      <c r="N4" s="29" t="s">
        <v>148</v>
      </c>
      <c r="O4" s="29">
        <v>1200</v>
      </c>
      <c r="P4" s="29"/>
      <c r="Q4" s="28"/>
      <c r="R4" s="30"/>
      <c r="S4" s="24"/>
      <c r="T4" s="40"/>
      <c r="U4" s="40"/>
      <c r="V4" s="25">
        <f t="shared" ref="V4:V15" si="0">T4*R4</f>
        <v>0</v>
      </c>
      <c r="W4" s="25">
        <f t="shared" ref="W4:W15" si="1">U4*R4</f>
        <v>0</v>
      </c>
      <c r="X4" s="26"/>
      <c r="Y4" s="27">
        <v>9</v>
      </c>
      <c r="Z4" s="27">
        <v>24</v>
      </c>
      <c r="AA4" s="27">
        <v>12</v>
      </c>
      <c r="AB4" s="26"/>
      <c r="AC4" s="31">
        <f>G4*J4*Y4*Z4*AA4/1000*$AB$1</f>
        <v>2104.7039999999997</v>
      </c>
      <c r="AD4" s="31">
        <f>Q4*R4*Y4*Z4*AA4/1000*$AB$1</f>
        <v>0</v>
      </c>
      <c r="AE4" s="31">
        <f t="shared" ref="AE4:AE15" si="2">AC4-AD4</f>
        <v>2104.7039999999997</v>
      </c>
      <c r="AF4"/>
    </row>
    <row r="5" spans="1:32" ht="24.95" customHeight="1">
      <c r="A5" s="19">
        <v>2</v>
      </c>
      <c r="B5" s="21" t="s">
        <v>222</v>
      </c>
      <c r="C5" s="21" t="s">
        <v>102</v>
      </c>
      <c r="D5" s="21" t="s">
        <v>70</v>
      </c>
      <c r="E5" s="21" t="s">
        <v>231</v>
      </c>
      <c r="F5" s="21" t="s">
        <v>232</v>
      </c>
      <c r="G5" s="21">
        <v>25</v>
      </c>
      <c r="H5" s="20">
        <v>1</v>
      </c>
      <c r="I5" s="22">
        <v>1</v>
      </c>
      <c r="J5" s="27">
        <v>1</v>
      </c>
      <c r="K5" s="23"/>
      <c r="L5" s="28"/>
      <c r="M5" s="28"/>
      <c r="N5" s="29" t="s">
        <v>149</v>
      </c>
      <c r="O5" s="29">
        <v>800</v>
      </c>
      <c r="P5" s="29"/>
      <c r="Q5" s="28"/>
      <c r="R5" s="30"/>
      <c r="S5" s="24"/>
      <c r="T5" s="40"/>
      <c r="U5" s="40"/>
      <c r="V5" s="25">
        <f t="shared" si="0"/>
        <v>0</v>
      </c>
      <c r="W5" s="25">
        <f t="shared" si="1"/>
        <v>0</v>
      </c>
      <c r="X5" s="26"/>
      <c r="Y5" s="27">
        <v>9</v>
      </c>
      <c r="Z5" s="27">
        <v>24</v>
      </c>
      <c r="AA5" s="27">
        <v>12</v>
      </c>
      <c r="AB5" s="26"/>
      <c r="AC5" s="31">
        <f t="shared" ref="AC5:AC15" si="3">G5*J5*Y5*Z5*AA5/1000*$AB$1</f>
        <v>1879.1999999999998</v>
      </c>
      <c r="AD5" s="31">
        <f t="shared" ref="AD5:AD15" si="4">Q5*R5*Y5*Z5*AA5/1000*$AB$1</f>
        <v>0</v>
      </c>
      <c r="AE5" s="31">
        <f t="shared" si="2"/>
        <v>1879.1999999999998</v>
      </c>
      <c r="AF5"/>
    </row>
    <row r="6" spans="1:32" ht="24.95" customHeight="1">
      <c r="A6" s="19">
        <v>3</v>
      </c>
      <c r="B6" s="21" t="s">
        <v>222</v>
      </c>
      <c r="C6" s="21" t="s">
        <v>106</v>
      </c>
      <c r="D6" s="21" t="s">
        <v>70</v>
      </c>
      <c r="E6" s="21" t="s">
        <v>124</v>
      </c>
      <c r="F6" s="21" t="s">
        <v>233</v>
      </c>
      <c r="G6" s="21">
        <v>26</v>
      </c>
      <c r="H6" s="20">
        <v>3</v>
      </c>
      <c r="I6" s="22">
        <v>4</v>
      </c>
      <c r="J6" s="27">
        <v>12</v>
      </c>
      <c r="K6" s="23"/>
      <c r="L6" s="28"/>
      <c r="M6" s="28"/>
      <c r="N6" s="29" t="s">
        <v>148</v>
      </c>
      <c r="O6" s="29">
        <v>4000</v>
      </c>
      <c r="P6" s="29"/>
      <c r="Q6" s="28"/>
      <c r="R6" s="30"/>
      <c r="S6" s="24"/>
      <c r="T6" s="40"/>
      <c r="U6" s="40"/>
      <c r="V6" s="25">
        <f t="shared" si="0"/>
        <v>0</v>
      </c>
      <c r="W6" s="25">
        <f t="shared" si="1"/>
        <v>0</v>
      </c>
      <c r="X6" s="26"/>
      <c r="Y6" s="27">
        <v>9</v>
      </c>
      <c r="Z6" s="27">
        <v>24</v>
      </c>
      <c r="AA6" s="27">
        <v>12</v>
      </c>
      <c r="AB6" s="26"/>
      <c r="AC6" s="31">
        <f t="shared" si="3"/>
        <v>23452.415999999997</v>
      </c>
      <c r="AD6" s="31">
        <f t="shared" si="4"/>
        <v>0</v>
      </c>
      <c r="AE6" s="31">
        <f t="shared" si="2"/>
        <v>23452.415999999997</v>
      </c>
      <c r="AF6"/>
    </row>
    <row r="7" spans="1:32" ht="24.95" customHeight="1">
      <c r="A7" s="19">
        <v>4</v>
      </c>
      <c r="B7" s="21" t="s">
        <v>222</v>
      </c>
      <c r="C7" s="21" t="s">
        <v>106</v>
      </c>
      <c r="D7" s="21" t="s">
        <v>70</v>
      </c>
      <c r="E7" s="21" t="s">
        <v>130</v>
      </c>
      <c r="F7" s="21" t="s">
        <v>234</v>
      </c>
      <c r="G7" s="21">
        <v>0</v>
      </c>
      <c r="H7" s="20">
        <v>1</v>
      </c>
      <c r="I7" s="22">
        <v>1</v>
      </c>
      <c r="J7" s="27">
        <v>1</v>
      </c>
      <c r="K7" s="23"/>
      <c r="L7" s="90"/>
      <c r="M7" s="90" t="s">
        <v>391</v>
      </c>
      <c r="N7" s="91" t="s">
        <v>70</v>
      </c>
      <c r="O7" s="91">
        <v>0</v>
      </c>
      <c r="P7" s="91"/>
      <c r="Q7" s="90"/>
      <c r="R7" s="92"/>
      <c r="S7" s="24"/>
      <c r="T7" s="40"/>
      <c r="U7" s="40"/>
      <c r="V7" s="25">
        <f t="shared" si="0"/>
        <v>0</v>
      </c>
      <c r="W7" s="25">
        <f t="shared" si="1"/>
        <v>0</v>
      </c>
      <c r="X7" s="26"/>
      <c r="Y7" s="27">
        <v>9</v>
      </c>
      <c r="Z7" s="27">
        <v>24</v>
      </c>
      <c r="AA7" s="27">
        <v>12</v>
      </c>
      <c r="AB7" s="26"/>
      <c r="AC7" s="31">
        <f t="shared" si="3"/>
        <v>0</v>
      </c>
      <c r="AD7" s="31">
        <f t="shared" si="4"/>
        <v>0</v>
      </c>
      <c r="AE7" s="31">
        <f t="shared" si="2"/>
        <v>0</v>
      </c>
      <c r="AF7"/>
    </row>
    <row r="8" spans="1:32" ht="24.95" customHeight="1">
      <c r="A8" s="19">
        <v>5</v>
      </c>
      <c r="B8" s="21" t="s">
        <v>222</v>
      </c>
      <c r="C8" s="21" t="s">
        <v>106</v>
      </c>
      <c r="D8" s="21" t="s">
        <v>70</v>
      </c>
      <c r="E8" s="21" t="s">
        <v>124</v>
      </c>
      <c r="F8" s="21" t="s">
        <v>126</v>
      </c>
      <c r="G8" s="21">
        <v>26</v>
      </c>
      <c r="H8" s="20">
        <v>2</v>
      </c>
      <c r="I8" s="22">
        <v>1</v>
      </c>
      <c r="J8" s="27">
        <v>2</v>
      </c>
      <c r="K8" s="23"/>
      <c r="L8" s="28"/>
      <c r="M8" s="28"/>
      <c r="N8" s="29" t="s">
        <v>148</v>
      </c>
      <c r="O8" s="29">
        <v>1000</v>
      </c>
      <c r="P8" s="29"/>
      <c r="Q8" s="28"/>
      <c r="R8" s="30"/>
      <c r="S8" s="24"/>
      <c r="T8" s="40"/>
      <c r="U8" s="40"/>
      <c r="V8" s="25">
        <f t="shared" si="0"/>
        <v>0</v>
      </c>
      <c r="W8" s="25">
        <f t="shared" si="1"/>
        <v>0</v>
      </c>
      <c r="X8" s="26"/>
      <c r="Y8" s="27">
        <v>9</v>
      </c>
      <c r="Z8" s="27">
        <v>24</v>
      </c>
      <c r="AA8" s="27">
        <v>12</v>
      </c>
      <c r="AB8" s="26"/>
      <c r="AC8" s="31">
        <f t="shared" si="3"/>
        <v>3908.7359999999999</v>
      </c>
      <c r="AD8" s="31">
        <f t="shared" si="4"/>
        <v>0</v>
      </c>
      <c r="AE8" s="31">
        <f t="shared" si="2"/>
        <v>3908.7359999999999</v>
      </c>
      <c r="AF8"/>
    </row>
    <row r="9" spans="1:32" ht="24.95" customHeight="1">
      <c r="A9" s="19">
        <v>6</v>
      </c>
      <c r="B9" s="21" t="s">
        <v>222</v>
      </c>
      <c r="C9" s="21" t="s">
        <v>190</v>
      </c>
      <c r="D9" s="21" t="s">
        <v>70</v>
      </c>
      <c r="E9" s="21" t="s">
        <v>130</v>
      </c>
      <c r="F9" s="21" t="s">
        <v>131</v>
      </c>
      <c r="G9" s="21">
        <v>0</v>
      </c>
      <c r="H9" s="20">
        <v>6</v>
      </c>
      <c r="I9" s="22">
        <v>1</v>
      </c>
      <c r="J9" s="27">
        <v>6</v>
      </c>
      <c r="K9" s="23"/>
      <c r="L9" s="28"/>
      <c r="M9" s="28"/>
      <c r="N9" s="29" t="s">
        <v>150</v>
      </c>
      <c r="O9" s="29">
        <v>3300</v>
      </c>
      <c r="P9" s="29"/>
      <c r="Q9" s="28"/>
      <c r="R9" s="30"/>
      <c r="S9" s="24"/>
      <c r="T9" s="40"/>
      <c r="U9" s="40"/>
      <c r="V9" s="25">
        <f t="shared" si="0"/>
        <v>0</v>
      </c>
      <c r="W9" s="25">
        <f t="shared" si="1"/>
        <v>0</v>
      </c>
      <c r="X9" s="26"/>
      <c r="Y9" s="27">
        <v>9</v>
      </c>
      <c r="Z9" s="27">
        <v>24</v>
      </c>
      <c r="AA9" s="27">
        <v>12</v>
      </c>
      <c r="AB9" s="26"/>
      <c r="AC9" s="31">
        <f t="shared" si="3"/>
        <v>0</v>
      </c>
      <c r="AD9" s="31">
        <f t="shared" si="4"/>
        <v>0</v>
      </c>
      <c r="AE9" s="31">
        <f t="shared" si="2"/>
        <v>0</v>
      </c>
      <c r="AF9"/>
    </row>
    <row r="10" spans="1:32" ht="24.95" customHeight="1">
      <c r="A10" s="19">
        <v>7</v>
      </c>
      <c r="B10" s="21" t="s">
        <v>222</v>
      </c>
      <c r="C10" s="21" t="s">
        <v>223</v>
      </c>
      <c r="D10" s="21" t="s">
        <v>70</v>
      </c>
      <c r="E10" s="21" t="s">
        <v>130</v>
      </c>
      <c r="F10" s="21" t="s">
        <v>234</v>
      </c>
      <c r="G10" s="21">
        <v>0</v>
      </c>
      <c r="H10" s="20">
        <v>3</v>
      </c>
      <c r="I10" s="22">
        <v>1</v>
      </c>
      <c r="J10" s="27">
        <v>3</v>
      </c>
      <c r="K10" s="23"/>
      <c r="L10" s="90"/>
      <c r="M10" s="90" t="s">
        <v>391</v>
      </c>
      <c r="N10" s="91" t="s">
        <v>70</v>
      </c>
      <c r="O10" s="91">
        <v>0</v>
      </c>
      <c r="P10" s="91"/>
      <c r="Q10" s="90"/>
      <c r="R10" s="92"/>
      <c r="S10" s="24"/>
      <c r="T10" s="40"/>
      <c r="U10" s="40"/>
      <c r="V10" s="25">
        <f t="shared" si="0"/>
        <v>0</v>
      </c>
      <c r="W10" s="25">
        <f t="shared" si="1"/>
        <v>0</v>
      </c>
      <c r="X10" s="26"/>
      <c r="Y10" s="27">
        <v>9</v>
      </c>
      <c r="Z10" s="27">
        <v>24</v>
      </c>
      <c r="AA10" s="27">
        <v>12</v>
      </c>
      <c r="AB10" s="26"/>
      <c r="AC10" s="31">
        <f t="shared" si="3"/>
        <v>0</v>
      </c>
      <c r="AD10" s="31">
        <f t="shared" si="4"/>
        <v>0</v>
      </c>
      <c r="AE10" s="31">
        <f t="shared" si="2"/>
        <v>0</v>
      </c>
      <c r="AF10"/>
    </row>
    <row r="11" spans="1:32" ht="24.95" customHeight="1">
      <c r="A11" s="19">
        <v>8</v>
      </c>
      <c r="B11" s="21" t="s">
        <v>222</v>
      </c>
      <c r="C11" s="21" t="s">
        <v>224</v>
      </c>
      <c r="D11" s="21" t="s">
        <v>70</v>
      </c>
      <c r="E11" s="21" t="s">
        <v>130</v>
      </c>
      <c r="F11" s="21" t="s">
        <v>234</v>
      </c>
      <c r="G11" s="21">
        <v>0</v>
      </c>
      <c r="H11" s="20">
        <v>1</v>
      </c>
      <c r="I11" s="22">
        <v>1</v>
      </c>
      <c r="J11" s="27">
        <v>1</v>
      </c>
      <c r="K11" s="23"/>
      <c r="L11" s="90"/>
      <c r="M11" s="90" t="s">
        <v>391</v>
      </c>
      <c r="N11" s="91" t="s">
        <v>70</v>
      </c>
      <c r="O11" s="91">
        <v>0</v>
      </c>
      <c r="P11" s="91"/>
      <c r="Q11" s="90"/>
      <c r="R11" s="92"/>
      <c r="S11" s="24"/>
      <c r="T11" s="40"/>
      <c r="U11" s="40"/>
      <c r="V11" s="25">
        <f t="shared" si="0"/>
        <v>0</v>
      </c>
      <c r="W11" s="25">
        <f t="shared" si="1"/>
        <v>0</v>
      </c>
      <c r="X11" s="26"/>
      <c r="Y11" s="27">
        <v>9</v>
      </c>
      <c r="Z11" s="27">
        <v>24</v>
      </c>
      <c r="AA11" s="27">
        <v>12</v>
      </c>
      <c r="AB11" s="26"/>
      <c r="AC11" s="31">
        <f t="shared" si="3"/>
        <v>0</v>
      </c>
      <c r="AD11" s="31">
        <f t="shared" si="4"/>
        <v>0</v>
      </c>
      <c r="AE11" s="31">
        <f t="shared" si="2"/>
        <v>0</v>
      </c>
      <c r="AF11"/>
    </row>
    <row r="12" spans="1:32" ht="24.95" customHeight="1">
      <c r="A12" s="19">
        <v>9</v>
      </c>
      <c r="B12" s="21" t="s">
        <v>222</v>
      </c>
      <c r="C12" s="21" t="s">
        <v>225</v>
      </c>
      <c r="D12" s="21" t="s">
        <v>70</v>
      </c>
      <c r="E12" s="21" t="s">
        <v>124</v>
      </c>
      <c r="F12" s="21" t="s">
        <v>233</v>
      </c>
      <c r="G12" s="21">
        <v>26</v>
      </c>
      <c r="H12" s="20">
        <v>2</v>
      </c>
      <c r="I12" s="22">
        <v>4</v>
      </c>
      <c r="J12" s="27">
        <v>8</v>
      </c>
      <c r="K12" s="23"/>
      <c r="L12" s="28"/>
      <c r="M12" s="28"/>
      <c r="N12" s="29" t="s">
        <v>148</v>
      </c>
      <c r="O12" s="29">
        <v>4000</v>
      </c>
      <c r="P12" s="29"/>
      <c r="Q12" s="28"/>
      <c r="R12" s="30"/>
      <c r="S12" s="24"/>
      <c r="T12" s="40"/>
      <c r="U12" s="40"/>
      <c r="V12" s="25">
        <f t="shared" si="0"/>
        <v>0</v>
      </c>
      <c r="W12" s="25">
        <f t="shared" si="1"/>
        <v>0</v>
      </c>
      <c r="X12" s="26"/>
      <c r="Y12" s="27">
        <v>9</v>
      </c>
      <c r="Z12" s="27">
        <v>24</v>
      </c>
      <c r="AA12" s="27">
        <v>12</v>
      </c>
      <c r="AB12" s="26"/>
      <c r="AC12" s="31">
        <f t="shared" si="3"/>
        <v>15634.944</v>
      </c>
      <c r="AD12" s="31">
        <f t="shared" si="4"/>
        <v>0</v>
      </c>
      <c r="AE12" s="31">
        <f t="shared" si="2"/>
        <v>15634.944</v>
      </c>
      <c r="AF12"/>
    </row>
    <row r="13" spans="1:32" ht="24.95" customHeight="1">
      <c r="A13" s="19">
        <v>10</v>
      </c>
      <c r="B13" s="21" t="s">
        <v>222</v>
      </c>
      <c r="C13" s="21" t="s">
        <v>159</v>
      </c>
      <c r="D13" s="21" t="s">
        <v>70</v>
      </c>
      <c r="E13" s="21" t="s">
        <v>130</v>
      </c>
      <c r="F13" s="21" t="s">
        <v>234</v>
      </c>
      <c r="G13" s="21">
        <v>0</v>
      </c>
      <c r="H13" s="20">
        <v>1</v>
      </c>
      <c r="I13" s="22">
        <v>1</v>
      </c>
      <c r="J13" s="27">
        <v>1</v>
      </c>
      <c r="K13" s="23"/>
      <c r="L13" s="90"/>
      <c r="M13" s="90" t="s">
        <v>391</v>
      </c>
      <c r="N13" s="91" t="s">
        <v>70</v>
      </c>
      <c r="O13" s="91">
        <v>0</v>
      </c>
      <c r="P13" s="91"/>
      <c r="Q13" s="90"/>
      <c r="R13" s="92"/>
      <c r="S13" s="24"/>
      <c r="T13" s="40"/>
      <c r="U13" s="40"/>
      <c r="V13" s="25">
        <f t="shared" si="0"/>
        <v>0</v>
      </c>
      <c r="W13" s="25">
        <f t="shared" si="1"/>
        <v>0</v>
      </c>
      <c r="X13" s="26"/>
      <c r="Y13" s="27">
        <v>9</v>
      </c>
      <c r="Z13" s="27">
        <v>24</v>
      </c>
      <c r="AA13" s="27">
        <v>12</v>
      </c>
      <c r="AB13" s="26"/>
      <c r="AC13" s="31">
        <f t="shared" si="3"/>
        <v>0</v>
      </c>
      <c r="AD13" s="31">
        <f t="shared" si="4"/>
        <v>0</v>
      </c>
      <c r="AE13" s="31">
        <f t="shared" si="2"/>
        <v>0</v>
      </c>
      <c r="AF13"/>
    </row>
    <row r="14" spans="1:32" ht="24.95" customHeight="1">
      <c r="A14" s="19">
        <v>11</v>
      </c>
      <c r="B14" s="21" t="s">
        <v>226</v>
      </c>
      <c r="C14" s="21" t="s">
        <v>227</v>
      </c>
      <c r="D14" s="21" t="s">
        <v>70</v>
      </c>
      <c r="E14" s="21" t="s">
        <v>130</v>
      </c>
      <c r="F14" s="21" t="s">
        <v>234</v>
      </c>
      <c r="G14" s="21">
        <v>0</v>
      </c>
      <c r="H14" s="20">
        <v>1</v>
      </c>
      <c r="I14" s="22">
        <v>1</v>
      </c>
      <c r="J14" s="27">
        <v>1</v>
      </c>
      <c r="K14" s="23"/>
      <c r="L14" s="90"/>
      <c r="M14" s="90" t="s">
        <v>391</v>
      </c>
      <c r="N14" s="91" t="s">
        <v>70</v>
      </c>
      <c r="O14" s="91">
        <v>0</v>
      </c>
      <c r="P14" s="91"/>
      <c r="Q14" s="90"/>
      <c r="R14" s="92"/>
      <c r="S14" s="24"/>
      <c r="T14" s="40"/>
      <c r="U14" s="40"/>
      <c r="V14" s="25">
        <f t="shared" si="0"/>
        <v>0</v>
      </c>
      <c r="W14" s="25">
        <f t="shared" si="1"/>
        <v>0</v>
      </c>
      <c r="X14" s="26"/>
      <c r="Y14" s="27">
        <v>9</v>
      </c>
      <c r="Z14" s="27">
        <v>24</v>
      </c>
      <c r="AA14" s="27">
        <v>12</v>
      </c>
      <c r="AB14" s="26"/>
      <c r="AC14" s="31">
        <f t="shared" si="3"/>
        <v>0</v>
      </c>
      <c r="AD14" s="31">
        <f t="shared" si="4"/>
        <v>0</v>
      </c>
      <c r="AE14" s="31">
        <f t="shared" si="2"/>
        <v>0</v>
      </c>
      <c r="AF14"/>
    </row>
    <row r="15" spans="1:32" ht="24.95" customHeight="1">
      <c r="A15" s="19">
        <v>12</v>
      </c>
      <c r="B15" s="21" t="s">
        <v>228</v>
      </c>
      <c r="C15" s="21" t="s">
        <v>229</v>
      </c>
      <c r="D15" s="21" t="s">
        <v>70</v>
      </c>
      <c r="E15" s="21" t="s">
        <v>118</v>
      </c>
      <c r="F15" s="21" t="s">
        <v>137</v>
      </c>
      <c r="G15" s="21">
        <v>42</v>
      </c>
      <c r="H15" s="20">
        <v>2</v>
      </c>
      <c r="I15" s="22">
        <v>1</v>
      </c>
      <c r="J15" s="27">
        <v>2</v>
      </c>
      <c r="K15" s="23"/>
      <c r="L15" s="28"/>
      <c r="M15" s="28"/>
      <c r="N15" s="29" t="s">
        <v>148</v>
      </c>
      <c r="O15" s="29">
        <v>2500</v>
      </c>
      <c r="P15" s="29"/>
      <c r="Q15" s="28"/>
      <c r="R15" s="30"/>
      <c r="S15" s="24"/>
      <c r="T15" s="40"/>
      <c r="U15" s="40"/>
      <c r="V15" s="25">
        <f t="shared" si="0"/>
        <v>0</v>
      </c>
      <c r="W15" s="25">
        <f t="shared" si="1"/>
        <v>0</v>
      </c>
      <c r="X15" s="26"/>
      <c r="Y15" s="27">
        <v>9</v>
      </c>
      <c r="Z15" s="27">
        <v>24</v>
      </c>
      <c r="AA15" s="27">
        <v>12</v>
      </c>
      <c r="AB15" s="26"/>
      <c r="AC15" s="31">
        <f t="shared" si="3"/>
        <v>6314.1120000000001</v>
      </c>
      <c r="AD15" s="31">
        <f t="shared" si="4"/>
        <v>0</v>
      </c>
      <c r="AE15" s="31">
        <f t="shared" si="2"/>
        <v>6314.1120000000001</v>
      </c>
      <c r="AF15"/>
    </row>
    <row r="16" spans="1:32" ht="36.75" customHeight="1">
      <c r="A16" s="2"/>
      <c r="B16" s="88"/>
      <c r="C16" s="88"/>
      <c r="D16" s="88"/>
      <c r="E16" s="88"/>
      <c r="L16" s="41"/>
      <c r="S16" s="32"/>
      <c r="T16" s="32"/>
      <c r="U16" s="32"/>
      <c r="V16" s="35"/>
      <c r="W16" s="35"/>
      <c r="X16" s="26"/>
      <c r="AB16" s="26"/>
      <c r="AC16" s="33">
        <f>SUM(AC4:AC15)</f>
        <v>53294.112000000001</v>
      </c>
      <c r="AD16" s="33">
        <f>SUM(AD4:AD15)</f>
        <v>0</v>
      </c>
      <c r="AE16" s="33">
        <f>SUM(AE4:AE15)</f>
        <v>53294.112000000001</v>
      </c>
      <c r="AF16"/>
    </row>
    <row r="18" spans="21:24">
      <c r="U18" s="118" t="s">
        <v>20</v>
      </c>
      <c r="V18" s="119"/>
      <c r="W18" s="120"/>
      <c r="X18" s="37">
        <f>SUM(V4:V15)</f>
        <v>0</v>
      </c>
    </row>
    <row r="19" spans="21:24">
      <c r="U19" s="118" t="s">
        <v>21</v>
      </c>
      <c r="V19" s="119"/>
      <c r="W19" s="120"/>
      <c r="X19" s="37">
        <f>SUM(W4:W15)</f>
        <v>0</v>
      </c>
    </row>
    <row r="20" spans="21:24">
      <c r="U20" s="118" t="s">
        <v>30</v>
      </c>
      <c r="V20" s="119"/>
      <c r="W20" s="120"/>
      <c r="X20" s="38"/>
    </row>
    <row r="21" spans="21:24">
      <c r="U21" s="118" t="s">
        <v>31</v>
      </c>
      <c r="V21" s="119"/>
      <c r="W21" s="120"/>
      <c r="X21" s="38"/>
    </row>
    <row r="22" spans="21:24">
      <c r="U22" s="118" t="s">
        <v>22</v>
      </c>
      <c r="V22" s="119"/>
      <c r="W22" s="120"/>
      <c r="X22" s="38"/>
    </row>
    <row r="23" spans="21:24">
      <c r="U23" s="118" t="s">
        <v>23</v>
      </c>
      <c r="V23" s="119"/>
      <c r="W23" s="120"/>
      <c r="X23" s="38"/>
    </row>
    <row r="24" spans="21:24">
      <c r="U24" s="118" t="s">
        <v>24</v>
      </c>
      <c r="V24" s="119"/>
      <c r="W24" s="120"/>
      <c r="X24" s="37">
        <f>SUM(X18:X23)</f>
        <v>0</v>
      </c>
    </row>
    <row r="25" spans="21:24">
      <c r="U25" s="118" t="s">
        <v>25</v>
      </c>
      <c r="V25" s="119"/>
      <c r="W25" s="120"/>
      <c r="X25" s="37">
        <f>X24*1.1</f>
        <v>0</v>
      </c>
    </row>
  </sheetData>
  <autoFilter ref="A3:AF15" xr:uid="{B905A635-33F3-4213-AA99-0A6EF886BEFD}"/>
  <mergeCells count="13">
    <mergeCell ref="U18:W18"/>
    <mergeCell ref="U25:W25"/>
    <mergeCell ref="U19:W19"/>
    <mergeCell ref="U20:W20"/>
    <mergeCell ref="U21:W21"/>
    <mergeCell ref="U22:W22"/>
    <mergeCell ref="U23:W23"/>
    <mergeCell ref="U24:W24"/>
    <mergeCell ref="E2:J2"/>
    <mergeCell ref="L2:R2"/>
    <mergeCell ref="Y2:AA2"/>
    <mergeCell ref="AC2:AD2"/>
    <mergeCell ref="AE2:AE3"/>
  </mergeCells>
  <phoneticPr fontId="4"/>
  <conditionalFormatting sqref="B4:J15 L4:R15">
    <cfRule type="containsBlanks" dxfId="21" priority="4">
      <formula>LEN(TRIM(B4))=0</formula>
    </cfRule>
  </conditionalFormatting>
  <conditionalFormatting sqref="Y4:AA15">
    <cfRule type="containsBlanks" dxfId="20" priority="1">
      <formula>LEN(TRIM(Y4))=0</formula>
    </cfRule>
  </conditionalFormatting>
  <dataValidations count="1">
    <dataValidation type="list" allowBlank="1" showInputMessage="1" showErrorMessage="1" sqref="L4:L15" xr:uid="{90593119-D071-4042-9A90-5E56CEDA5FF0}">
      <formula1>"器具交換,ランプ交換"</formula1>
    </dataValidation>
  </dataValidations>
  <pageMargins left="0.70866141732283472" right="0.70866141732283472" top="0.74803149606299213" bottom="0.74803149606299213" header="0.31496062992125984" footer="0.31496062992125984"/>
  <pageSetup paperSize="8" scale="53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85F7C-BD3D-4F12-B5A3-28C6652FFFEC}">
  <sheetPr>
    <tabColor rgb="FFFFFF00"/>
  </sheetPr>
  <dimension ref="A1:AF45"/>
  <sheetViews>
    <sheetView showGridLines="0" view="pageBreakPreview" zoomScale="70" zoomScaleNormal="100" zoomScaleSheetLayoutView="70" workbookViewId="0">
      <pane xSplit="3" ySplit="3" topLeftCell="D4" activePane="bottomRight" state="frozen"/>
      <selection activeCell="F16" sqref="F16"/>
      <selection pane="topRight" activeCell="F16" sqref="F16"/>
      <selection pane="bottomLeft" activeCell="F16" sqref="F16"/>
      <selection pane="bottomRight" activeCell="I21" sqref="I21"/>
    </sheetView>
  </sheetViews>
  <sheetFormatPr defaultRowHeight="18.75"/>
  <cols>
    <col min="1" max="1" width="4" style="3" customWidth="1"/>
    <col min="2" max="2" width="5.75" style="3" customWidth="1"/>
    <col min="3" max="4" width="15.125" style="3" customWidth="1"/>
    <col min="5" max="5" width="13.75" style="3" customWidth="1"/>
    <col min="6" max="6" width="34.5" style="3" customWidth="1"/>
    <col min="7" max="7" width="8.125" style="3" customWidth="1"/>
    <col min="8" max="8" width="6.25" style="3" customWidth="1"/>
    <col min="9" max="9" width="13.5" style="3" customWidth="1"/>
    <col min="10" max="10" width="7" style="3" customWidth="1"/>
    <col min="11" max="11" width="3" customWidth="1"/>
    <col min="12" max="12" width="15.375" customWidth="1"/>
    <col min="13" max="13" width="31" style="4" customWidth="1"/>
    <col min="14" max="15" width="13.125" style="4" customWidth="1"/>
    <col min="16" max="16" width="14.625" style="4" customWidth="1"/>
    <col min="17" max="17" width="38.625" style="4" customWidth="1"/>
    <col min="18" max="18" width="26.75" style="5" customWidth="1"/>
    <col min="19" max="19" width="5" style="5" customWidth="1"/>
    <col min="20" max="23" width="11.125" style="34" customWidth="1"/>
    <col min="24" max="24" width="11.25" style="34" bestFit="1" customWidth="1"/>
    <col min="25" max="25" width="7.875" customWidth="1"/>
    <col min="26" max="28" width="7.125" style="3" customWidth="1"/>
    <col min="29" max="29" width="14.375" bestFit="1" customWidth="1"/>
    <col min="30" max="30" width="13.375" style="9" bestFit="1" customWidth="1"/>
    <col min="31" max="31" width="20.125" bestFit="1" customWidth="1"/>
    <col min="32" max="32" width="24.125" style="9" customWidth="1"/>
    <col min="34" max="44" width="15.875" customWidth="1"/>
    <col min="45" max="45" width="12.625" bestFit="1" customWidth="1"/>
  </cols>
  <sheetData>
    <row r="1" spans="1:32" ht="24.95" customHeight="1">
      <c r="A1" s="1" t="s">
        <v>406</v>
      </c>
      <c r="B1" s="2"/>
      <c r="C1" s="2"/>
      <c r="D1" s="2"/>
      <c r="E1" s="2"/>
      <c r="F1" s="2"/>
      <c r="G1" s="2"/>
      <c r="H1" s="2"/>
      <c r="T1" s="36"/>
      <c r="U1" s="36"/>
      <c r="V1" s="36"/>
      <c r="W1" s="36"/>
      <c r="X1" s="6"/>
      <c r="Z1" s="7" t="s">
        <v>0</v>
      </c>
      <c r="AA1" s="7"/>
      <c r="AB1" s="42">
        <v>29</v>
      </c>
      <c r="AC1" t="s">
        <v>1</v>
      </c>
      <c r="AD1" s="8"/>
    </row>
    <row r="2" spans="1:32" ht="27" customHeight="1">
      <c r="A2" s="2"/>
      <c r="B2" s="2"/>
      <c r="C2" s="2"/>
      <c r="D2" s="2"/>
      <c r="E2" s="121" t="s">
        <v>18</v>
      </c>
      <c r="F2" s="122"/>
      <c r="G2" s="122"/>
      <c r="H2" s="122"/>
      <c r="I2" s="122"/>
      <c r="J2" s="123"/>
      <c r="L2" s="124" t="s">
        <v>19</v>
      </c>
      <c r="M2" s="125"/>
      <c r="N2" s="125"/>
      <c r="O2" s="125"/>
      <c r="P2" s="125"/>
      <c r="Q2" s="125"/>
      <c r="R2" s="126"/>
      <c r="T2" s="10"/>
      <c r="U2" s="10"/>
      <c r="V2" s="10"/>
      <c r="W2" s="10"/>
      <c r="X2"/>
      <c r="Y2" s="127" t="s">
        <v>2</v>
      </c>
      <c r="Z2" s="128"/>
      <c r="AA2" s="129"/>
      <c r="AC2" s="130" t="s">
        <v>3</v>
      </c>
      <c r="AD2" s="131"/>
      <c r="AE2" s="132" t="s">
        <v>4</v>
      </c>
      <c r="AF2"/>
    </row>
    <row r="3" spans="1:32" ht="41.25" thickBot="1">
      <c r="A3" s="11" t="s">
        <v>5</v>
      </c>
      <c r="B3" s="11" t="s">
        <v>6</v>
      </c>
      <c r="C3" s="11" t="s">
        <v>7</v>
      </c>
      <c r="D3" s="11" t="s">
        <v>28</v>
      </c>
      <c r="E3" s="12" t="s">
        <v>8</v>
      </c>
      <c r="F3" s="12" t="s">
        <v>9</v>
      </c>
      <c r="G3" s="12" t="s">
        <v>10</v>
      </c>
      <c r="H3" s="13" t="s">
        <v>11</v>
      </c>
      <c r="I3" s="13" t="s">
        <v>12</v>
      </c>
      <c r="J3" s="13" t="s">
        <v>13</v>
      </c>
      <c r="K3" s="14"/>
      <c r="L3" s="15" t="s">
        <v>29</v>
      </c>
      <c r="M3" s="15" t="s">
        <v>14</v>
      </c>
      <c r="N3" s="15" t="s">
        <v>15</v>
      </c>
      <c r="O3" s="43" t="s">
        <v>399</v>
      </c>
      <c r="P3" s="43" t="s">
        <v>400</v>
      </c>
      <c r="Q3" s="43" t="s">
        <v>398</v>
      </c>
      <c r="R3" s="93" t="s">
        <v>394</v>
      </c>
      <c r="S3" s="16"/>
      <c r="T3" s="39" t="s">
        <v>26</v>
      </c>
      <c r="U3" s="17" t="s">
        <v>16</v>
      </c>
      <c r="V3" s="17" t="s">
        <v>27</v>
      </c>
      <c r="W3" s="17" t="s">
        <v>17</v>
      </c>
      <c r="X3"/>
      <c r="Y3" s="89" t="s">
        <v>151</v>
      </c>
      <c r="Z3" s="89" t="s">
        <v>152</v>
      </c>
      <c r="AA3" s="89" t="s">
        <v>153</v>
      </c>
      <c r="AB3"/>
      <c r="AC3" s="18" t="s">
        <v>18</v>
      </c>
      <c r="AD3" s="18" t="s">
        <v>19</v>
      </c>
      <c r="AE3" s="133"/>
      <c r="AF3"/>
    </row>
    <row r="4" spans="1:32" ht="24.95" customHeight="1" thickTop="1">
      <c r="A4" s="19">
        <v>1</v>
      </c>
      <c r="B4" s="21" t="s">
        <v>222</v>
      </c>
      <c r="C4" s="21" t="s">
        <v>182</v>
      </c>
      <c r="D4" s="21" t="s">
        <v>202</v>
      </c>
      <c r="E4" s="21" t="s">
        <v>242</v>
      </c>
      <c r="F4" s="21" t="s">
        <v>168</v>
      </c>
      <c r="G4" s="21">
        <v>60</v>
      </c>
      <c r="H4" s="20">
        <v>2</v>
      </c>
      <c r="I4" s="22">
        <v>1</v>
      </c>
      <c r="J4" s="27">
        <v>2</v>
      </c>
      <c r="K4" s="23"/>
      <c r="L4" s="28"/>
      <c r="M4" s="28"/>
      <c r="N4" s="29" t="s">
        <v>149</v>
      </c>
      <c r="O4" s="29">
        <v>800</v>
      </c>
      <c r="P4" s="29"/>
      <c r="Q4" s="28"/>
      <c r="R4" s="30"/>
      <c r="S4" s="24"/>
      <c r="T4" s="40"/>
      <c r="U4" s="40"/>
      <c r="V4" s="25">
        <f t="shared" ref="V4:V35" si="0">T4*R4</f>
        <v>0</v>
      </c>
      <c r="W4" s="25">
        <f t="shared" ref="W4:W35" si="1">U4*R4</f>
        <v>0</v>
      </c>
      <c r="X4" s="26"/>
      <c r="Y4" s="27">
        <v>9</v>
      </c>
      <c r="Z4" s="27">
        <v>24</v>
      </c>
      <c r="AA4" s="27">
        <v>12</v>
      </c>
      <c r="AB4" s="26"/>
      <c r="AC4" s="31">
        <f>G4*J4*Y4*Z4*AA4/1000*$AB$1</f>
        <v>9020.16</v>
      </c>
      <c r="AD4" s="31">
        <f>Q4*R4*Y4*Z4*AA4/1000*$AB$1</f>
        <v>0</v>
      </c>
      <c r="AE4" s="31">
        <f t="shared" ref="AE4:AE35" si="2">AC4-AD4</f>
        <v>9020.16</v>
      </c>
      <c r="AF4"/>
    </row>
    <row r="5" spans="1:32" ht="24.95" customHeight="1">
      <c r="A5" s="19">
        <v>2</v>
      </c>
      <c r="B5" s="21" t="s">
        <v>222</v>
      </c>
      <c r="C5" s="21" t="s">
        <v>182</v>
      </c>
      <c r="D5" s="21" t="s">
        <v>202</v>
      </c>
      <c r="E5" s="21" t="s">
        <v>242</v>
      </c>
      <c r="F5" s="21" t="s">
        <v>243</v>
      </c>
      <c r="G5" s="21">
        <v>60</v>
      </c>
      <c r="H5" s="20">
        <v>3</v>
      </c>
      <c r="I5" s="22">
        <v>1</v>
      </c>
      <c r="J5" s="27">
        <v>3</v>
      </c>
      <c r="K5" s="23"/>
      <c r="L5" s="28"/>
      <c r="M5" s="28"/>
      <c r="N5" s="29" t="s">
        <v>149</v>
      </c>
      <c r="O5" s="29">
        <v>800</v>
      </c>
      <c r="P5" s="29"/>
      <c r="Q5" s="28"/>
      <c r="R5" s="30"/>
      <c r="S5" s="24"/>
      <c r="T5" s="40"/>
      <c r="U5" s="40"/>
      <c r="V5" s="25">
        <f t="shared" si="0"/>
        <v>0</v>
      </c>
      <c r="W5" s="25">
        <f t="shared" si="1"/>
        <v>0</v>
      </c>
      <c r="X5" s="26"/>
      <c r="Y5" s="27">
        <v>9</v>
      </c>
      <c r="Z5" s="27">
        <v>24</v>
      </c>
      <c r="AA5" s="27">
        <v>12</v>
      </c>
      <c r="AB5" s="26"/>
      <c r="AC5" s="31">
        <f t="shared" ref="AC5:AC35" si="3">G5*J5*Y5*Z5*AA5/1000*$AB$1</f>
        <v>13530.24</v>
      </c>
      <c r="AD5" s="31">
        <f t="shared" ref="AD5:AD35" si="4">Q5*R5*Y5*Z5*AA5/1000*$AB$1</f>
        <v>0</v>
      </c>
      <c r="AE5" s="31">
        <f t="shared" si="2"/>
        <v>13530.24</v>
      </c>
      <c r="AF5"/>
    </row>
    <row r="6" spans="1:32" ht="24.95" customHeight="1">
      <c r="A6" s="19">
        <v>3</v>
      </c>
      <c r="B6" s="21" t="s">
        <v>222</v>
      </c>
      <c r="C6" s="21" t="s">
        <v>182</v>
      </c>
      <c r="D6" s="21" t="s">
        <v>202</v>
      </c>
      <c r="E6" s="21" t="s">
        <v>244</v>
      </c>
      <c r="F6" s="21" t="s">
        <v>141</v>
      </c>
      <c r="G6" s="21">
        <v>126</v>
      </c>
      <c r="H6" s="20">
        <v>1</v>
      </c>
      <c r="I6" s="22">
        <v>1</v>
      </c>
      <c r="J6" s="27">
        <v>1</v>
      </c>
      <c r="K6" s="23"/>
      <c r="L6" s="28"/>
      <c r="M6" s="28"/>
      <c r="N6" s="29" t="s">
        <v>149</v>
      </c>
      <c r="O6" s="29">
        <v>1000</v>
      </c>
      <c r="P6" s="29"/>
      <c r="Q6" s="28"/>
      <c r="R6" s="30"/>
      <c r="S6" s="24"/>
      <c r="T6" s="40"/>
      <c r="U6" s="40"/>
      <c r="V6" s="25">
        <f t="shared" si="0"/>
        <v>0</v>
      </c>
      <c r="W6" s="25">
        <f t="shared" si="1"/>
        <v>0</v>
      </c>
      <c r="X6" s="26"/>
      <c r="Y6" s="27">
        <v>9</v>
      </c>
      <c r="Z6" s="27">
        <v>24</v>
      </c>
      <c r="AA6" s="27">
        <v>12</v>
      </c>
      <c r="AB6" s="26"/>
      <c r="AC6" s="31">
        <f t="shared" si="3"/>
        <v>9471.1679999999997</v>
      </c>
      <c r="AD6" s="31">
        <f t="shared" si="4"/>
        <v>0</v>
      </c>
      <c r="AE6" s="31">
        <f t="shared" si="2"/>
        <v>9471.1679999999997</v>
      </c>
      <c r="AF6"/>
    </row>
    <row r="7" spans="1:32" ht="24.95" customHeight="1">
      <c r="A7" s="19">
        <v>4</v>
      </c>
      <c r="B7" s="21" t="s">
        <v>222</v>
      </c>
      <c r="C7" s="21" t="s">
        <v>179</v>
      </c>
      <c r="D7" s="21" t="s">
        <v>202</v>
      </c>
      <c r="E7" s="21" t="s">
        <v>245</v>
      </c>
      <c r="F7" s="21" t="s">
        <v>131</v>
      </c>
      <c r="G7" s="21">
        <v>66</v>
      </c>
      <c r="H7" s="20">
        <v>2</v>
      </c>
      <c r="I7" s="22">
        <v>1</v>
      </c>
      <c r="J7" s="27">
        <v>2</v>
      </c>
      <c r="K7" s="23"/>
      <c r="L7" s="28"/>
      <c r="M7" s="28"/>
      <c r="N7" s="29" t="s">
        <v>150</v>
      </c>
      <c r="O7" s="29">
        <v>3300</v>
      </c>
      <c r="P7" s="29"/>
      <c r="Q7" s="28"/>
      <c r="R7" s="30"/>
      <c r="S7" s="24"/>
      <c r="T7" s="40"/>
      <c r="U7" s="40"/>
      <c r="V7" s="25">
        <f t="shared" si="0"/>
        <v>0</v>
      </c>
      <c r="W7" s="25">
        <f t="shared" si="1"/>
        <v>0</v>
      </c>
      <c r="X7" s="26"/>
      <c r="Y7" s="27">
        <v>9</v>
      </c>
      <c r="Z7" s="27">
        <v>24</v>
      </c>
      <c r="AA7" s="27">
        <v>12</v>
      </c>
      <c r="AB7" s="26"/>
      <c r="AC7" s="31">
        <f t="shared" si="3"/>
        <v>9922.1759999999995</v>
      </c>
      <c r="AD7" s="31">
        <f t="shared" si="4"/>
        <v>0</v>
      </c>
      <c r="AE7" s="31">
        <f t="shared" si="2"/>
        <v>9922.1759999999995</v>
      </c>
      <c r="AF7"/>
    </row>
    <row r="8" spans="1:32" ht="24.95" customHeight="1">
      <c r="A8" s="19">
        <v>5</v>
      </c>
      <c r="B8" s="21" t="s">
        <v>222</v>
      </c>
      <c r="C8" s="21" t="s">
        <v>179</v>
      </c>
      <c r="D8" s="21" t="s">
        <v>202</v>
      </c>
      <c r="E8" s="21" t="s">
        <v>246</v>
      </c>
      <c r="F8" s="21" t="s">
        <v>247</v>
      </c>
      <c r="G8" s="21">
        <v>65</v>
      </c>
      <c r="H8" s="20">
        <v>1</v>
      </c>
      <c r="I8" s="22">
        <v>1</v>
      </c>
      <c r="J8" s="27">
        <v>1</v>
      </c>
      <c r="K8" s="23"/>
      <c r="L8" s="28"/>
      <c r="M8" s="28"/>
      <c r="N8" s="29" t="s">
        <v>150</v>
      </c>
      <c r="O8" s="29">
        <v>3400</v>
      </c>
      <c r="P8" s="29"/>
      <c r="Q8" s="28"/>
      <c r="R8" s="30"/>
      <c r="S8" s="24"/>
      <c r="T8" s="40"/>
      <c r="U8" s="40"/>
      <c r="V8" s="25">
        <f t="shared" si="0"/>
        <v>0</v>
      </c>
      <c r="W8" s="25">
        <f t="shared" si="1"/>
        <v>0</v>
      </c>
      <c r="X8" s="26"/>
      <c r="Y8" s="27">
        <v>9</v>
      </c>
      <c r="Z8" s="27">
        <v>24</v>
      </c>
      <c r="AA8" s="27">
        <v>12</v>
      </c>
      <c r="AB8" s="26"/>
      <c r="AC8" s="31">
        <f t="shared" si="3"/>
        <v>4885.92</v>
      </c>
      <c r="AD8" s="31">
        <f t="shared" si="4"/>
        <v>0</v>
      </c>
      <c r="AE8" s="31">
        <f t="shared" si="2"/>
        <v>4885.92</v>
      </c>
      <c r="AF8"/>
    </row>
    <row r="9" spans="1:32" ht="24.95" customHeight="1">
      <c r="A9" s="19">
        <v>6</v>
      </c>
      <c r="B9" s="21" t="s">
        <v>222</v>
      </c>
      <c r="C9" s="21" t="s">
        <v>179</v>
      </c>
      <c r="D9" s="21" t="s">
        <v>202</v>
      </c>
      <c r="E9" s="21" t="s">
        <v>132</v>
      </c>
      <c r="F9" s="21" t="s">
        <v>170</v>
      </c>
      <c r="G9" s="21">
        <v>42</v>
      </c>
      <c r="H9" s="20">
        <v>1</v>
      </c>
      <c r="I9" s="22">
        <v>1</v>
      </c>
      <c r="J9" s="27">
        <v>1</v>
      </c>
      <c r="K9" s="23"/>
      <c r="L9" s="28"/>
      <c r="M9" s="28"/>
      <c r="N9" s="29" t="s">
        <v>148</v>
      </c>
      <c r="O9" s="29">
        <v>2500</v>
      </c>
      <c r="P9" s="29"/>
      <c r="Q9" s="28"/>
      <c r="R9" s="30"/>
      <c r="S9" s="24"/>
      <c r="T9" s="40"/>
      <c r="U9" s="40"/>
      <c r="V9" s="25">
        <f t="shared" si="0"/>
        <v>0</v>
      </c>
      <c r="W9" s="25">
        <f t="shared" si="1"/>
        <v>0</v>
      </c>
      <c r="X9" s="26"/>
      <c r="Y9" s="27">
        <v>9</v>
      </c>
      <c r="Z9" s="27">
        <v>24</v>
      </c>
      <c r="AA9" s="27">
        <v>12</v>
      </c>
      <c r="AB9" s="26"/>
      <c r="AC9" s="31">
        <f t="shared" si="3"/>
        <v>3157.056</v>
      </c>
      <c r="AD9" s="31">
        <f t="shared" si="4"/>
        <v>0</v>
      </c>
      <c r="AE9" s="31">
        <f t="shared" si="2"/>
        <v>3157.056</v>
      </c>
      <c r="AF9"/>
    </row>
    <row r="10" spans="1:32" ht="24.95" customHeight="1">
      <c r="A10" s="19">
        <v>7</v>
      </c>
      <c r="B10" s="21" t="s">
        <v>222</v>
      </c>
      <c r="C10" s="21" t="s">
        <v>179</v>
      </c>
      <c r="D10" s="21" t="s">
        <v>202</v>
      </c>
      <c r="E10" s="21" t="s">
        <v>118</v>
      </c>
      <c r="F10" s="21" t="s">
        <v>248</v>
      </c>
      <c r="G10" s="21">
        <v>42</v>
      </c>
      <c r="H10" s="20">
        <v>1</v>
      </c>
      <c r="I10" s="22">
        <v>1</v>
      </c>
      <c r="J10" s="27">
        <v>1</v>
      </c>
      <c r="K10" s="23"/>
      <c r="L10" s="28"/>
      <c r="M10" s="28"/>
      <c r="N10" s="29" t="s">
        <v>148</v>
      </c>
      <c r="O10" s="29">
        <v>2500</v>
      </c>
      <c r="P10" s="29"/>
      <c r="Q10" s="28"/>
      <c r="R10" s="30"/>
      <c r="S10" s="24"/>
      <c r="T10" s="40"/>
      <c r="U10" s="40"/>
      <c r="V10" s="25">
        <f t="shared" si="0"/>
        <v>0</v>
      </c>
      <c r="W10" s="25">
        <f t="shared" si="1"/>
        <v>0</v>
      </c>
      <c r="X10" s="26"/>
      <c r="Y10" s="27">
        <v>9</v>
      </c>
      <c r="Z10" s="27">
        <v>24</v>
      </c>
      <c r="AA10" s="27">
        <v>12</v>
      </c>
      <c r="AB10" s="26"/>
      <c r="AC10" s="31">
        <f t="shared" si="3"/>
        <v>3157.056</v>
      </c>
      <c r="AD10" s="31">
        <f t="shared" si="4"/>
        <v>0</v>
      </c>
      <c r="AE10" s="31">
        <f t="shared" si="2"/>
        <v>3157.056</v>
      </c>
      <c r="AF10"/>
    </row>
    <row r="11" spans="1:32" ht="24.95" customHeight="1">
      <c r="A11" s="19">
        <v>8</v>
      </c>
      <c r="B11" s="21" t="s">
        <v>222</v>
      </c>
      <c r="C11" s="21" t="s">
        <v>179</v>
      </c>
      <c r="D11" s="21" t="s">
        <v>202</v>
      </c>
      <c r="E11" s="21" t="s">
        <v>249</v>
      </c>
      <c r="F11" s="21" t="s">
        <v>250</v>
      </c>
      <c r="G11" s="21">
        <v>40</v>
      </c>
      <c r="H11" s="20">
        <v>1</v>
      </c>
      <c r="I11" s="22">
        <v>1</v>
      </c>
      <c r="J11" s="27">
        <v>1</v>
      </c>
      <c r="K11" s="23"/>
      <c r="L11" s="28"/>
      <c r="M11" s="28"/>
      <c r="N11" s="29" t="s">
        <v>149</v>
      </c>
      <c r="O11" s="29">
        <v>400</v>
      </c>
      <c r="P11" s="29"/>
      <c r="Q11" s="28"/>
      <c r="R11" s="30"/>
      <c r="S11" s="24"/>
      <c r="T11" s="40"/>
      <c r="U11" s="40"/>
      <c r="V11" s="25">
        <f t="shared" si="0"/>
        <v>0</v>
      </c>
      <c r="W11" s="25">
        <f t="shared" si="1"/>
        <v>0</v>
      </c>
      <c r="X11" s="26"/>
      <c r="Y11" s="27">
        <v>9</v>
      </c>
      <c r="Z11" s="27">
        <v>24</v>
      </c>
      <c r="AA11" s="27">
        <v>12</v>
      </c>
      <c r="AB11" s="26"/>
      <c r="AC11" s="31">
        <f t="shared" si="3"/>
        <v>3006.7200000000003</v>
      </c>
      <c r="AD11" s="31">
        <f t="shared" si="4"/>
        <v>0</v>
      </c>
      <c r="AE11" s="31">
        <f t="shared" si="2"/>
        <v>3006.7200000000003</v>
      </c>
      <c r="AF11"/>
    </row>
    <row r="12" spans="1:32" ht="24.95" customHeight="1">
      <c r="A12" s="19">
        <v>9</v>
      </c>
      <c r="B12" s="21" t="s">
        <v>222</v>
      </c>
      <c r="C12" s="21" t="s">
        <v>179</v>
      </c>
      <c r="D12" s="21" t="s">
        <v>202</v>
      </c>
      <c r="E12" s="21" t="s">
        <v>171</v>
      </c>
      <c r="F12" s="21" t="s">
        <v>168</v>
      </c>
      <c r="G12" s="21">
        <v>34</v>
      </c>
      <c r="H12" s="20">
        <v>5</v>
      </c>
      <c r="I12" s="22">
        <v>1</v>
      </c>
      <c r="J12" s="27">
        <v>5</v>
      </c>
      <c r="K12" s="23"/>
      <c r="L12" s="28"/>
      <c r="M12" s="28"/>
      <c r="N12" s="29" t="s">
        <v>149</v>
      </c>
      <c r="O12" s="29">
        <v>1300</v>
      </c>
      <c r="P12" s="29"/>
      <c r="Q12" s="28"/>
      <c r="R12" s="30"/>
      <c r="S12" s="24"/>
      <c r="T12" s="40"/>
      <c r="U12" s="40"/>
      <c r="V12" s="25">
        <f t="shared" si="0"/>
        <v>0</v>
      </c>
      <c r="W12" s="25">
        <f t="shared" si="1"/>
        <v>0</v>
      </c>
      <c r="X12" s="26"/>
      <c r="Y12" s="27">
        <v>9</v>
      </c>
      <c r="Z12" s="27">
        <v>24</v>
      </c>
      <c r="AA12" s="27">
        <v>12</v>
      </c>
      <c r="AB12" s="26"/>
      <c r="AC12" s="31">
        <f t="shared" si="3"/>
        <v>12778.56</v>
      </c>
      <c r="AD12" s="31">
        <f t="shared" si="4"/>
        <v>0</v>
      </c>
      <c r="AE12" s="31">
        <f t="shared" si="2"/>
        <v>12778.56</v>
      </c>
      <c r="AF12"/>
    </row>
    <row r="13" spans="1:32" ht="24.95" customHeight="1">
      <c r="A13" s="19">
        <v>10</v>
      </c>
      <c r="B13" s="21" t="s">
        <v>222</v>
      </c>
      <c r="C13" s="21" t="s">
        <v>235</v>
      </c>
      <c r="D13" s="21" t="s">
        <v>202</v>
      </c>
      <c r="E13" s="21" t="s">
        <v>163</v>
      </c>
      <c r="F13" s="21" t="s">
        <v>165</v>
      </c>
      <c r="G13" s="21">
        <v>34</v>
      </c>
      <c r="H13" s="20">
        <v>12</v>
      </c>
      <c r="I13" s="22">
        <v>1</v>
      </c>
      <c r="J13" s="27">
        <v>12</v>
      </c>
      <c r="K13" s="23"/>
      <c r="L13" s="28"/>
      <c r="M13" s="28"/>
      <c r="N13" s="29" t="s">
        <v>148</v>
      </c>
      <c r="O13" s="29">
        <v>2500</v>
      </c>
      <c r="P13" s="29"/>
      <c r="Q13" s="28"/>
      <c r="R13" s="30"/>
      <c r="S13" s="24"/>
      <c r="T13" s="40"/>
      <c r="U13" s="40"/>
      <c r="V13" s="25">
        <f t="shared" si="0"/>
        <v>0</v>
      </c>
      <c r="W13" s="25">
        <f t="shared" si="1"/>
        <v>0</v>
      </c>
      <c r="X13" s="26"/>
      <c r="Y13" s="27">
        <v>9</v>
      </c>
      <c r="Z13" s="27">
        <v>24</v>
      </c>
      <c r="AA13" s="27">
        <v>12</v>
      </c>
      <c r="AB13" s="26"/>
      <c r="AC13" s="31">
        <f t="shared" si="3"/>
        <v>30668.544000000002</v>
      </c>
      <c r="AD13" s="31">
        <f t="shared" si="4"/>
        <v>0</v>
      </c>
      <c r="AE13" s="31">
        <f t="shared" si="2"/>
        <v>30668.544000000002</v>
      </c>
      <c r="AF13"/>
    </row>
    <row r="14" spans="1:32" ht="24.95" customHeight="1">
      <c r="A14" s="19">
        <v>11</v>
      </c>
      <c r="B14" s="21" t="s">
        <v>222</v>
      </c>
      <c r="C14" s="21" t="s">
        <v>225</v>
      </c>
      <c r="D14" s="21" t="s">
        <v>202</v>
      </c>
      <c r="E14" s="21" t="s">
        <v>118</v>
      </c>
      <c r="F14" s="21" t="s">
        <v>248</v>
      </c>
      <c r="G14" s="21">
        <v>42</v>
      </c>
      <c r="H14" s="20">
        <v>1</v>
      </c>
      <c r="I14" s="22">
        <v>2</v>
      </c>
      <c r="J14" s="27">
        <v>2</v>
      </c>
      <c r="K14" s="23"/>
      <c r="L14" s="28"/>
      <c r="M14" s="28"/>
      <c r="N14" s="29" t="s">
        <v>148</v>
      </c>
      <c r="O14" s="29">
        <v>5000</v>
      </c>
      <c r="P14" s="29"/>
      <c r="Q14" s="28"/>
      <c r="R14" s="30"/>
      <c r="S14" s="24"/>
      <c r="T14" s="40"/>
      <c r="U14" s="40"/>
      <c r="V14" s="25">
        <f t="shared" si="0"/>
        <v>0</v>
      </c>
      <c r="W14" s="25">
        <f t="shared" si="1"/>
        <v>0</v>
      </c>
      <c r="X14" s="26"/>
      <c r="Y14" s="27">
        <v>9</v>
      </c>
      <c r="Z14" s="27">
        <v>24</v>
      </c>
      <c r="AA14" s="27">
        <v>12</v>
      </c>
      <c r="AB14" s="26"/>
      <c r="AC14" s="31">
        <f t="shared" si="3"/>
        <v>6314.1120000000001</v>
      </c>
      <c r="AD14" s="31">
        <f t="shared" si="4"/>
        <v>0</v>
      </c>
      <c r="AE14" s="31">
        <f t="shared" si="2"/>
        <v>6314.1120000000001</v>
      </c>
      <c r="AF14"/>
    </row>
    <row r="15" spans="1:32" ht="24.95" customHeight="1">
      <c r="A15" s="19">
        <v>12</v>
      </c>
      <c r="B15" s="21" t="s">
        <v>222</v>
      </c>
      <c r="C15" s="21" t="s">
        <v>236</v>
      </c>
      <c r="D15" s="21" t="s">
        <v>202</v>
      </c>
      <c r="E15" s="21" t="s">
        <v>118</v>
      </c>
      <c r="F15" s="21" t="s">
        <v>121</v>
      </c>
      <c r="G15" s="21">
        <v>42</v>
      </c>
      <c r="H15" s="20">
        <v>4</v>
      </c>
      <c r="I15" s="22">
        <v>2</v>
      </c>
      <c r="J15" s="27">
        <v>8</v>
      </c>
      <c r="K15" s="23"/>
      <c r="L15" s="28"/>
      <c r="M15" s="28"/>
      <c r="N15" s="29" t="s">
        <v>148</v>
      </c>
      <c r="O15" s="29">
        <v>5000</v>
      </c>
      <c r="P15" s="29"/>
      <c r="Q15" s="28"/>
      <c r="R15" s="30"/>
      <c r="S15" s="24"/>
      <c r="T15" s="40"/>
      <c r="U15" s="40"/>
      <c r="V15" s="25">
        <f t="shared" si="0"/>
        <v>0</v>
      </c>
      <c r="W15" s="25">
        <f t="shared" si="1"/>
        <v>0</v>
      </c>
      <c r="X15" s="26"/>
      <c r="Y15" s="27">
        <v>9</v>
      </c>
      <c r="Z15" s="27">
        <v>24</v>
      </c>
      <c r="AA15" s="27">
        <v>12</v>
      </c>
      <c r="AB15" s="26"/>
      <c r="AC15" s="31">
        <f t="shared" si="3"/>
        <v>25256.448</v>
      </c>
      <c r="AD15" s="31">
        <f t="shared" si="4"/>
        <v>0</v>
      </c>
      <c r="AE15" s="31">
        <f t="shared" si="2"/>
        <v>25256.448</v>
      </c>
      <c r="AF15"/>
    </row>
    <row r="16" spans="1:32" ht="24.95" customHeight="1">
      <c r="A16" s="19">
        <v>13</v>
      </c>
      <c r="B16" s="21" t="s">
        <v>222</v>
      </c>
      <c r="C16" s="21" t="s">
        <v>236</v>
      </c>
      <c r="D16" s="21" t="s">
        <v>202</v>
      </c>
      <c r="E16" s="21" t="s">
        <v>124</v>
      </c>
      <c r="F16" s="21" t="s">
        <v>251</v>
      </c>
      <c r="G16" s="21">
        <v>26</v>
      </c>
      <c r="H16" s="20">
        <v>2</v>
      </c>
      <c r="I16" s="22">
        <v>1</v>
      </c>
      <c r="J16" s="27">
        <v>2</v>
      </c>
      <c r="K16" s="23"/>
      <c r="L16" s="28"/>
      <c r="M16" s="28"/>
      <c r="N16" s="29" t="s">
        <v>148</v>
      </c>
      <c r="O16" s="29">
        <v>1000</v>
      </c>
      <c r="P16" s="29"/>
      <c r="Q16" s="28"/>
      <c r="R16" s="30"/>
      <c r="S16" s="24"/>
      <c r="T16" s="40"/>
      <c r="U16" s="40"/>
      <c r="V16" s="25">
        <f t="shared" si="0"/>
        <v>0</v>
      </c>
      <c r="W16" s="25">
        <f t="shared" si="1"/>
        <v>0</v>
      </c>
      <c r="X16" s="26"/>
      <c r="Y16" s="27">
        <v>9</v>
      </c>
      <c r="Z16" s="27">
        <v>24</v>
      </c>
      <c r="AA16" s="27">
        <v>12</v>
      </c>
      <c r="AB16" s="26"/>
      <c r="AC16" s="31">
        <f t="shared" si="3"/>
        <v>3908.7359999999999</v>
      </c>
      <c r="AD16" s="31">
        <f t="shared" si="4"/>
        <v>0</v>
      </c>
      <c r="AE16" s="31">
        <f t="shared" si="2"/>
        <v>3908.7359999999999</v>
      </c>
      <c r="AF16"/>
    </row>
    <row r="17" spans="1:32" ht="24.95" customHeight="1">
      <c r="A17" s="19">
        <v>14</v>
      </c>
      <c r="B17" s="21" t="s">
        <v>222</v>
      </c>
      <c r="C17" s="21" t="s">
        <v>74</v>
      </c>
      <c r="D17" s="21" t="s">
        <v>202</v>
      </c>
      <c r="E17" s="21" t="s">
        <v>118</v>
      </c>
      <c r="F17" s="21" t="s">
        <v>137</v>
      </c>
      <c r="G17" s="21">
        <v>42</v>
      </c>
      <c r="H17" s="20">
        <v>1</v>
      </c>
      <c r="I17" s="22">
        <v>1</v>
      </c>
      <c r="J17" s="27">
        <v>1</v>
      </c>
      <c r="K17" s="23"/>
      <c r="L17" s="28"/>
      <c r="M17" s="28"/>
      <c r="N17" s="29" t="s">
        <v>148</v>
      </c>
      <c r="O17" s="29">
        <v>2500</v>
      </c>
      <c r="P17" s="29"/>
      <c r="Q17" s="28"/>
      <c r="R17" s="30"/>
      <c r="S17" s="24"/>
      <c r="T17" s="40"/>
      <c r="U17" s="40"/>
      <c r="V17" s="25">
        <f t="shared" si="0"/>
        <v>0</v>
      </c>
      <c r="W17" s="25">
        <f t="shared" si="1"/>
        <v>0</v>
      </c>
      <c r="X17" s="26"/>
      <c r="Y17" s="27">
        <v>9</v>
      </c>
      <c r="Z17" s="27">
        <v>24</v>
      </c>
      <c r="AA17" s="27">
        <v>12</v>
      </c>
      <c r="AB17" s="26"/>
      <c r="AC17" s="31">
        <f t="shared" si="3"/>
        <v>3157.056</v>
      </c>
      <c r="AD17" s="31">
        <f t="shared" si="4"/>
        <v>0</v>
      </c>
      <c r="AE17" s="31">
        <f t="shared" si="2"/>
        <v>3157.056</v>
      </c>
      <c r="AF17"/>
    </row>
    <row r="18" spans="1:32" ht="24.95" customHeight="1">
      <c r="A18" s="19">
        <v>15</v>
      </c>
      <c r="B18" s="21" t="s">
        <v>222</v>
      </c>
      <c r="C18" s="21" t="s">
        <v>77</v>
      </c>
      <c r="D18" s="21" t="s">
        <v>202</v>
      </c>
      <c r="E18" s="21" t="s">
        <v>118</v>
      </c>
      <c r="F18" s="21" t="s">
        <v>137</v>
      </c>
      <c r="G18" s="21">
        <v>42</v>
      </c>
      <c r="H18" s="20">
        <v>1</v>
      </c>
      <c r="I18" s="22">
        <v>1</v>
      </c>
      <c r="J18" s="27">
        <v>1</v>
      </c>
      <c r="K18" s="23"/>
      <c r="L18" s="28"/>
      <c r="M18" s="28"/>
      <c r="N18" s="29" t="s">
        <v>148</v>
      </c>
      <c r="O18" s="29">
        <v>2500</v>
      </c>
      <c r="P18" s="29"/>
      <c r="Q18" s="28"/>
      <c r="R18" s="30"/>
      <c r="S18" s="24"/>
      <c r="T18" s="40"/>
      <c r="U18" s="40"/>
      <c r="V18" s="25">
        <f t="shared" si="0"/>
        <v>0</v>
      </c>
      <c r="W18" s="25">
        <f t="shared" si="1"/>
        <v>0</v>
      </c>
      <c r="X18" s="26"/>
      <c r="Y18" s="27">
        <v>9</v>
      </c>
      <c r="Z18" s="27">
        <v>24</v>
      </c>
      <c r="AA18" s="27">
        <v>12</v>
      </c>
      <c r="AB18" s="26"/>
      <c r="AC18" s="31">
        <f t="shared" si="3"/>
        <v>3157.056</v>
      </c>
      <c r="AD18" s="31">
        <f t="shared" si="4"/>
        <v>0</v>
      </c>
      <c r="AE18" s="31">
        <f t="shared" si="2"/>
        <v>3157.056</v>
      </c>
      <c r="AF18"/>
    </row>
    <row r="19" spans="1:32" ht="24.95" customHeight="1">
      <c r="A19" s="19">
        <v>16</v>
      </c>
      <c r="B19" s="21" t="s">
        <v>222</v>
      </c>
      <c r="C19" s="21" t="s">
        <v>109</v>
      </c>
      <c r="D19" s="21" t="s">
        <v>202</v>
      </c>
      <c r="E19" s="21" t="s">
        <v>130</v>
      </c>
      <c r="F19" s="21" t="s">
        <v>170</v>
      </c>
      <c r="G19" s="21">
        <v>105</v>
      </c>
      <c r="H19" s="20">
        <v>1</v>
      </c>
      <c r="I19" s="22">
        <v>1</v>
      </c>
      <c r="J19" s="27">
        <v>1</v>
      </c>
      <c r="K19" s="23"/>
      <c r="L19" s="90"/>
      <c r="M19" s="90" t="s">
        <v>391</v>
      </c>
      <c r="N19" s="91" t="s">
        <v>70</v>
      </c>
      <c r="O19" s="91">
        <v>0</v>
      </c>
      <c r="P19" s="91"/>
      <c r="Q19" s="90"/>
      <c r="R19" s="92"/>
      <c r="S19" s="24"/>
      <c r="T19" s="40"/>
      <c r="U19" s="40"/>
      <c r="V19" s="25">
        <f t="shared" si="0"/>
        <v>0</v>
      </c>
      <c r="W19" s="25">
        <f t="shared" si="1"/>
        <v>0</v>
      </c>
      <c r="X19" s="26"/>
      <c r="Y19" s="27">
        <v>9</v>
      </c>
      <c r="Z19" s="27">
        <v>24</v>
      </c>
      <c r="AA19" s="27">
        <v>12</v>
      </c>
      <c r="AB19" s="26"/>
      <c r="AC19" s="31">
        <f t="shared" si="3"/>
        <v>7892.64</v>
      </c>
      <c r="AD19" s="31">
        <f t="shared" si="4"/>
        <v>0</v>
      </c>
      <c r="AE19" s="31">
        <f t="shared" si="2"/>
        <v>7892.64</v>
      </c>
      <c r="AF19"/>
    </row>
    <row r="20" spans="1:32" ht="24.95" customHeight="1">
      <c r="A20" s="19">
        <v>17</v>
      </c>
      <c r="B20" s="21" t="s">
        <v>222</v>
      </c>
      <c r="C20" s="21" t="s">
        <v>178</v>
      </c>
      <c r="D20" s="21" t="s">
        <v>202</v>
      </c>
      <c r="E20" s="21" t="s">
        <v>124</v>
      </c>
      <c r="F20" s="21" t="s">
        <v>125</v>
      </c>
      <c r="G20" s="21">
        <v>26</v>
      </c>
      <c r="H20" s="20">
        <v>1</v>
      </c>
      <c r="I20" s="22">
        <v>1</v>
      </c>
      <c r="J20" s="27">
        <v>1</v>
      </c>
      <c r="K20" s="23"/>
      <c r="L20" s="28"/>
      <c r="M20" s="28"/>
      <c r="N20" s="29" t="s">
        <v>148</v>
      </c>
      <c r="O20" s="29">
        <v>1000</v>
      </c>
      <c r="P20" s="29"/>
      <c r="Q20" s="28"/>
      <c r="R20" s="30"/>
      <c r="S20" s="24"/>
      <c r="T20" s="40"/>
      <c r="U20" s="40"/>
      <c r="V20" s="25">
        <f t="shared" si="0"/>
        <v>0</v>
      </c>
      <c r="W20" s="25">
        <f t="shared" si="1"/>
        <v>0</v>
      </c>
      <c r="X20" s="26"/>
      <c r="Y20" s="27">
        <v>9</v>
      </c>
      <c r="Z20" s="27">
        <v>24</v>
      </c>
      <c r="AA20" s="27">
        <v>12</v>
      </c>
      <c r="AB20" s="26"/>
      <c r="AC20" s="31">
        <f t="shared" si="3"/>
        <v>1954.3679999999999</v>
      </c>
      <c r="AD20" s="31">
        <f t="shared" si="4"/>
        <v>0</v>
      </c>
      <c r="AE20" s="31">
        <f t="shared" si="2"/>
        <v>1954.3679999999999</v>
      </c>
      <c r="AF20"/>
    </row>
    <row r="21" spans="1:32" ht="24.95" customHeight="1">
      <c r="A21" s="19">
        <v>18</v>
      </c>
      <c r="B21" s="21" t="s">
        <v>222</v>
      </c>
      <c r="C21" s="21" t="s">
        <v>237</v>
      </c>
      <c r="D21" s="21" t="s">
        <v>202</v>
      </c>
      <c r="E21" s="21" t="s">
        <v>242</v>
      </c>
      <c r="F21" s="21" t="s">
        <v>142</v>
      </c>
      <c r="G21" s="21">
        <v>60</v>
      </c>
      <c r="H21" s="20">
        <v>2</v>
      </c>
      <c r="I21" s="22">
        <v>1</v>
      </c>
      <c r="J21" s="27">
        <v>2</v>
      </c>
      <c r="K21" s="23"/>
      <c r="L21" s="28"/>
      <c r="M21" s="28"/>
      <c r="N21" s="29" t="s">
        <v>149</v>
      </c>
      <c r="O21" s="29">
        <v>700</v>
      </c>
      <c r="P21" s="29"/>
      <c r="Q21" s="28"/>
      <c r="R21" s="30"/>
      <c r="S21" s="24"/>
      <c r="T21" s="40"/>
      <c r="U21" s="40"/>
      <c r="V21" s="25">
        <f t="shared" si="0"/>
        <v>0</v>
      </c>
      <c r="W21" s="25">
        <f t="shared" si="1"/>
        <v>0</v>
      </c>
      <c r="X21" s="26"/>
      <c r="Y21" s="27">
        <v>9</v>
      </c>
      <c r="Z21" s="27">
        <v>24</v>
      </c>
      <c r="AA21" s="27">
        <v>12</v>
      </c>
      <c r="AB21" s="26"/>
      <c r="AC21" s="31">
        <f t="shared" si="3"/>
        <v>9020.16</v>
      </c>
      <c r="AD21" s="31">
        <f t="shared" si="4"/>
        <v>0</v>
      </c>
      <c r="AE21" s="31">
        <f t="shared" si="2"/>
        <v>9020.16</v>
      </c>
      <c r="AF21"/>
    </row>
    <row r="22" spans="1:32" ht="24.95" customHeight="1">
      <c r="A22" s="19">
        <v>19</v>
      </c>
      <c r="B22" s="21" t="s">
        <v>222</v>
      </c>
      <c r="C22" s="21" t="s">
        <v>237</v>
      </c>
      <c r="D22" s="21" t="s">
        <v>202</v>
      </c>
      <c r="E22" s="21" t="s">
        <v>242</v>
      </c>
      <c r="F22" s="21" t="s">
        <v>232</v>
      </c>
      <c r="G22" s="21">
        <v>60</v>
      </c>
      <c r="H22" s="20">
        <v>1</v>
      </c>
      <c r="I22" s="22">
        <v>1</v>
      </c>
      <c r="J22" s="27">
        <v>1</v>
      </c>
      <c r="K22" s="23"/>
      <c r="L22" s="28"/>
      <c r="M22" s="28"/>
      <c r="N22" s="29" t="s">
        <v>149</v>
      </c>
      <c r="O22" s="29">
        <v>800</v>
      </c>
      <c r="P22" s="29"/>
      <c r="Q22" s="28"/>
      <c r="R22" s="30"/>
      <c r="S22" s="24"/>
      <c r="T22" s="40"/>
      <c r="U22" s="40"/>
      <c r="V22" s="25">
        <f t="shared" si="0"/>
        <v>0</v>
      </c>
      <c r="W22" s="25">
        <f t="shared" si="1"/>
        <v>0</v>
      </c>
      <c r="X22" s="26"/>
      <c r="Y22" s="27">
        <v>9</v>
      </c>
      <c r="Z22" s="27">
        <v>24</v>
      </c>
      <c r="AA22" s="27">
        <v>12</v>
      </c>
      <c r="AB22" s="26"/>
      <c r="AC22" s="31">
        <f t="shared" si="3"/>
        <v>4510.08</v>
      </c>
      <c r="AD22" s="31">
        <f t="shared" si="4"/>
        <v>0</v>
      </c>
      <c r="AE22" s="31">
        <f t="shared" si="2"/>
        <v>4510.08</v>
      </c>
      <c r="AF22"/>
    </row>
    <row r="23" spans="1:32" ht="24.95" customHeight="1">
      <c r="A23" s="19">
        <v>20</v>
      </c>
      <c r="B23" s="21" t="s">
        <v>238</v>
      </c>
      <c r="C23" s="21" t="s">
        <v>87</v>
      </c>
      <c r="D23" s="21" t="s">
        <v>202</v>
      </c>
      <c r="E23" s="21" t="s">
        <v>242</v>
      </c>
      <c r="F23" s="21" t="s">
        <v>252</v>
      </c>
      <c r="G23" s="21">
        <v>60</v>
      </c>
      <c r="H23" s="20">
        <v>6</v>
      </c>
      <c r="I23" s="22">
        <v>1</v>
      </c>
      <c r="J23" s="27">
        <v>6</v>
      </c>
      <c r="K23" s="23"/>
      <c r="L23" s="28"/>
      <c r="M23" s="28"/>
      <c r="N23" s="29" t="s">
        <v>149</v>
      </c>
      <c r="O23" s="29">
        <v>800</v>
      </c>
      <c r="P23" s="29"/>
      <c r="Q23" s="28"/>
      <c r="R23" s="30"/>
      <c r="S23" s="24"/>
      <c r="T23" s="40"/>
      <c r="U23" s="40"/>
      <c r="V23" s="25">
        <f t="shared" si="0"/>
        <v>0</v>
      </c>
      <c r="W23" s="25">
        <f t="shared" si="1"/>
        <v>0</v>
      </c>
      <c r="X23" s="26"/>
      <c r="Y23" s="27">
        <v>9</v>
      </c>
      <c r="Z23" s="27">
        <v>24</v>
      </c>
      <c r="AA23" s="27">
        <v>12</v>
      </c>
      <c r="AB23" s="26"/>
      <c r="AC23" s="31">
        <f t="shared" si="3"/>
        <v>27060.48</v>
      </c>
      <c r="AD23" s="31">
        <f t="shared" si="4"/>
        <v>0</v>
      </c>
      <c r="AE23" s="31">
        <f t="shared" si="2"/>
        <v>27060.48</v>
      </c>
      <c r="AF23"/>
    </row>
    <row r="24" spans="1:32" ht="24.95" customHeight="1">
      <c r="A24" s="19">
        <v>21</v>
      </c>
      <c r="B24" s="21" t="s">
        <v>238</v>
      </c>
      <c r="C24" s="21" t="s">
        <v>90</v>
      </c>
      <c r="D24" s="21" t="s">
        <v>202</v>
      </c>
      <c r="E24" s="21" t="s">
        <v>253</v>
      </c>
      <c r="F24" s="21" t="s">
        <v>168</v>
      </c>
      <c r="G24" s="21">
        <v>100</v>
      </c>
      <c r="H24" s="20">
        <v>6</v>
      </c>
      <c r="I24" s="22">
        <v>1</v>
      </c>
      <c r="J24" s="27">
        <v>6</v>
      </c>
      <c r="K24" s="23"/>
      <c r="L24" s="28"/>
      <c r="M24" s="28"/>
      <c r="N24" s="29" t="s">
        <v>149</v>
      </c>
      <c r="O24" s="29">
        <v>1000</v>
      </c>
      <c r="P24" s="29"/>
      <c r="Q24" s="28"/>
      <c r="R24" s="30"/>
      <c r="S24" s="24"/>
      <c r="T24" s="40"/>
      <c r="U24" s="40"/>
      <c r="V24" s="25">
        <f t="shared" si="0"/>
        <v>0</v>
      </c>
      <c r="W24" s="25">
        <f t="shared" si="1"/>
        <v>0</v>
      </c>
      <c r="X24" s="26"/>
      <c r="Y24" s="27">
        <v>9</v>
      </c>
      <c r="Z24" s="27">
        <v>24</v>
      </c>
      <c r="AA24" s="27">
        <v>12</v>
      </c>
      <c r="AB24" s="26"/>
      <c r="AC24" s="31">
        <f t="shared" si="3"/>
        <v>45100.800000000003</v>
      </c>
      <c r="AD24" s="31">
        <f t="shared" si="4"/>
        <v>0</v>
      </c>
      <c r="AE24" s="31">
        <f t="shared" si="2"/>
        <v>45100.800000000003</v>
      </c>
      <c r="AF24"/>
    </row>
    <row r="25" spans="1:32" ht="24.95" customHeight="1">
      <c r="A25" s="19">
        <v>22</v>
      </c>
      <c r="B25" s="21" t="s">
        <v>238</v>
      </c>
      <c r="C25" s="21" t="s">
        <v>239</v>
      </c>
      <c r="D25" s="21" t="s">
        <v>202</v>
      </c>
      <c r="E25" s="21" t="s">
        <v>118</v>
      </c>
      <c r="F25" s="21" t="s">
        <v>248</v>
      </c>
      <c r="G25" s="21">
        <v>42</v>
      </c>
      <c r="H25" s="20">
        <v>1</v>
      </c>
      <c r="I25" s="22">
        <v>1</v>
      </c>
      <c r="J25" s="27">
        <v>1</v>
      </c>
      <c r="K25" s="23"/>
      <c r="L25" s="28"/>
      <c r="M25" s="28"/>
      <c r="N25" s="29" t="s">
        <v>148</v>
      </c>
      <c r="O25" s="29">
        <v>2500</v>
      </c>
      <c r="P25" s="29"/>
      <c r="Q25" s="28"/>
      <c r="R25" s="30"/>
      <c r="S25" s="24"/>
      <c r="T25" s="40"/>
      <c r="U25" s="40"/>
      <c r="V25" s="25">
        <f t="shared" si="0"/>
        <v>0</v>
      </c>
      <c r="W25" s="25">
        <f t="shared" si="1"/>
        <v>0</v>
      </c>
      <c r="X25" s="26"/>
      <c r="Y25" s="27">
        <v>9</v>
      </c>
      <c r="Z25" s="27">
        <v>24</v>
      </c>
      <c r="AA25" s="27">
        <v>12</v>
      </c>
      <c r="AB25" s="26"/>
      <c r="AC25" s="31">
        <f t="shared" si="3"/>
        <v>3157.056</v>
      </c>
      <c r="AD25" s="31">
        <f t="shared" si="4"/>
        <v>0</v>
      </c>
      <c r="AE25" s="31">
        <f t="shared" si="2"/>
        <v>3157.056</v>
      </c>
      <c r="AF25"/>
    </row>
    <row r="26" spans="1:32" ht="24.95" customHeight="1">
      <c r="A26" s="19">
        <v>23</v>
      </c>
      <c r="B26" s="21" t="s">
        <v>238</v>
      </c>
      <c r="C26" s="21" t="s">
        <v>239</v>
      </c>
      <c r="D26" s="21" t="s">
        <v>202</v>
      </c>
      <c r="E26" s="21" t="s">
        <v>118</v>
      </c>
      <c r="F26" s="21" t="s">
        <v>137</v>
      </c>
      <c r="G26" s="21">
        <v>42</v>
      </c>
      <c r="H26" s="20">
        <v>1</v>
      </c>
      <c r="I26" s="22">
        <v>1</v>
      </c>
      <c r="J26" s="27">
        <v>1</v>
      </c>
      <c r="K26" s="23"/>
      <c r="L26" s="28"/>
      <c r="M26" s="28"/>
      <c r="N26" s="29" t="s">
        <v>148</v>
      </c>
      <c r="O26" s="29">
        <v>2500</v>
      </c>
      <c r="P26" s="29"/>
      <c r="Q26" s="28"/>
      <c r="R26" s="30"/>
      <c r="S26" s="24"/>
      <c r="T26" s="40"/>
      <c r="U26" s="40"/>
      <c r="V26" s="25">
        <f t="shared" si="0"/>
        <v>0</v>
      </c>
      <c r="W26" s="25">
        <f t="shared" si="1"/>
        <v>0</v>
      </c>
      <c r="X26" s="26"/>
      <c r="Y26" s="27">
        <v>9</v>
      </c>
      <c r="Z26" s="27">
        <v>24</v>
      </c>
      <c r="AA26" s="27">
        <v>12</v>
      </c>
      <c r="AB26" s="26"/>
      <c r="AC26" s="31">
        <f t="shared" si="3"/>
        <v>3157.056</v>
      </c>
      <c r="AD26" s="31">
        <f t="shared" si="4"/>
        <v>0</v>
      </c>
      <c r="AE26" s="31">
        <f t="shared" si="2"/>
        <v>3157.056</v>
      </c>
      <c r="AF26"/>
    </row>
    <row r="27" spans="1:32" ht="24.95" customHeight="1">
      <c r="A27" s="19">
        <v>24</v>
      </c>
      <c r="B27" s="21" t="s">
        <v>238</v>
      </c>
      <c r="C27" s="21" t="s">
        <v>240</v>
      </c>
      <c r="D27" s="21" t="s">
        <v>202</v>
      </c>
      <c r="E27" s="21" t="s">
        <v>118</v>
      </c>
      <c r="F27" s="21" t="s">
        <v>248</v>
      </c>
      <c r="G27" s="21">
        <v>42</v>
      </c>
      <c r="H27" s="20">
        <v>2</v>
      </c>
      <c r="I27" s="22">
        <v>2</v>
      </c>
      <c r="J27" s="27">
        <v>4</v>
      </c>
      <c r="K27" s="23"/>
      <c r="L27" s="28"/>
      <c r="M27" s="28"/>
      <c r="N27" s="29" t="s">
        <v>148</v>
      </c>
      <c r="O27" s="29">
        <v>5000</v>
      </c>
      <c r="P27" s="29"/>
      <c r="Q27" s="28"/>
      <c r="R27" s="30"/>
      <c r="S27" s="24"/>
      <c r="T27" s="40"/>
      <c r="U27" s="40"/>
      <c r="V27" s="25">
        <f t="shared" si="0"/>
        <v>0</v>
      </c>
      <c r="W27" s="25">
        <f t="shared" si="1"/>
        <v>0</v>
      </c>
      <c r="X27" s="26"/>
      <c r="Y27" s="27">
        <v>9</v>
      </c>
      <c r="Z27" s="27">
        <v>24</v>
      </c>
      <c r="AA27" s="27">
        <v>12</v>
      </c>
      <c r="AB27" s="26"/>
      <c r="AC27" s="31">
        <f t="shared" si="3"/>
        <v>12628.224</v>
      </c>
      <c r="AD27" s="31">
        <f t="shared" si="4"/>
        <v>0</v>
      </c>
      <c r="AE27" s="31">
        <f t="shared" si="2"/>
        <v>12628.224</v>
      </c>
      <c r="AF27"/>
    </row>
    <row r="28" spans="1:32" ht="24.95" customHeight="1">
      <c r="A28" s="19">
        <v>25</v>
      </c>
      <c r="B28" s="21" t="s">
        <v>238</v>
      </c>
      <c r="C28" s="21" t="s">
        <v>240</v>
      </c>
      <c r="D28" s="21" t="s">
        <v>202</v>
      </c>
      <c r="E28" s="21" t="s">
        <v>118</v>
      </c>
      <c r="F28" s="21" t="s">
        <v>254</v>
      </c>
      <c r="G28" s="21">
        <v>42</v>
      </c>
      <c r="H28" s="20">
        <v>1</v>
      </c>
      <c r="I28" s="22">
        <v>2</v>
      </c>
      <c r="J28" s="27">
        <v>2</v>
      </c>
      <c r="K28" s="23"/>
      <c r="L28" s="28"/>
      <c r="M28" s="28"/>
      <c r="N28" s="29" t="s">
        <v>148</v>
      </c>
      <c r="O28" s="29">
        <v>5000</v>
      </c>
      <c r="P28" s="29"/>
      <c r="Q28" s="28"/>
      <c r="R28" s="30"/>
      <c r="S28" s="24"/>
      <c r="T28" s="40"/>
      <c r="U28" s="40"/>
      <c r="V28" s="25">
        <f t="shared" si="0"/>
        <v>0</v>
      </c>
      <c r="W28" s="25">
        <f t="shared" si="1"/>
        <v>0</v>
      </c>
      <c r="X28" s="26"/>
      <c r="Y28" s="27">
        <v>9</v>
      </c>
      <c r="Z28" s="27">
        <v>24</v>
      </c>
      <c r="AA28" s="27">
        <v>12</v>
      </c>
      <c r="AB28" s="26"/>
      <c r="AC28" s="31">
        <f t="shared" si="3"/>
        <v>6314.1120000000001</v>
      </c>
      <c r="AD28" s="31">
        <f t="shared" si="4"/>
        <v>0</v>
      </c>
      <c r="AE28" s="31">
        <f t="shared" si="2"/>
        <v>6314.1120000000001</v>
      </c>
      <c r="AF28"/>
    </row>
    <row r="29" spans="1:32" ht="24.95" customHeight="1">
      <c r="A29" s="19">
        <v>26</v>
      </c>
      <c r="B29" s="21" t="s">
        <v>238</v>
      </c>
      <c r="C29" s="21" t="s">
        <v>241</v>
      </c>
      <c r="D29" s="21" t="s">
        <v>202</v>
      </c>
      <c r="E29" s="21" t="s">
        <v>118</v>
      </c>
      <c r="F29" s="21" t="s">
        <v>248</v>
      </c>
      <c r="G29" s="21">
        <v>42</v>
      </c>
      <c r="H29" s="20">
        <v>3</v>
      </c>
      <c r="I29" s="22">
        <v>1</v>
      </c>
      <c r="J29" s="27">
        <v>3</v>
      </c>
      <c r="K29" s="23"/>
      <c r="L29" s="28"/>
      <c r="M29" s="28"/>
      <c r="N29" s="29" t="s">
        <v>148</v>
      </c>
      <c r="O29" s="29">
        <v>2500</v>
      </c>
      <c r="P29" s="29"/>
      <c r="Q29" s="28"/>
      <c r="R29" s="30"/>
      <c r="S29" s="24"/>
      <c r="T29" s="40"/>
      <c r="U29" s="40"/>
      <c r="V29" s="25">
        <f t="shared" si="0"/>
        <v>0</v>
      </c>
      <c r="W29" s="25">
        <f t="shared" si="1"/>
        <v>0</v>
      </c>
      <c r="X29" s="26"/>
      <c r="Y29" s="27">
        <v>9</v>
      </c>
      <c r="Z29" s="27">
        <v>24</v>
      </c>
      <c r="AA29" s="27">
        <v>12</v>
      </c>
      <c r="AB29" s="26"/>
      <c r="AC29" s="31">
        <f t="shared" si="3"/>
        <v>9471.1679999999997</v>
      </c>
      <c r="AD29" s="31">
        <f t="shared" si="4"/>
        <v>0</v>
      </c>
      <c r="AE29" s="31">
        <f t="shared" si="2"/>
        <v>9471.1679999999997</v>
      </c>
      <c r="AF29"/>
    </row>
    <row r="30" spans="1:32" ht="24.95" customHeight="1">
      <c r="A30" s="19">
        <v>27</v>
      </c>
      <c r="B30" s="21" t="s">
        <v>238</v>
      </c>
      <c r="C30" s="21" t="s">
        <v>241</v>
      </c>
      <c r="D30" s="21" t="s">
        <v>202</v>
      </c>
      <c r="E30" s="21" t="s">
        <v>118</v>
      </c>
      <c r="F30" s="21" t="s">
        <v>121</v>
      </c>
      <c r="G30" s="21">
        <v>42</v>
      </c>
      <c r="H30" s="20">
        <v>7</v>
      </c>
      <c r="I30" s="22">
        <v>2</v>
      </c>
      <c r="J30" s="27">
        <v>14</v>
      </c>
      <c r="K30" s="23"/>
      <c r="L30" s="28"/>
      <c r="M30" s="28"/>
      <c r="N30" s="29" t="s">
        <v>148</v>
      </c>
      <c r="O30" s="29">
        <v>5000</v>
      </c>
      <c r="P30" s="29"/>
      <c r="Q30" s="28"/>
      <c r="R30" s="30"/>
      <c r="S30" s="24"/>
      <c r="T30" s="40"/>
      <c r="U30" s="40"/>
      <c r="V30" s="25">
        <f t="shared" si="0"/>
        <v>0</v>
      </c>
      <c r="W30" s="25">
        <f t="shared" si="1"/>
        <v>0</v>
      </c>
      <c r="X30" s="26"/>
      <c r="Y30" s="27">
        <v>9</v>
      </c>
      <c r="Z30" s="27">
        <v>24</v>
      </c>
      <c r="AA30" s="27">
        <v>12</v>
      </c>
      <c r="AB30" s="26"/>
      <c r="AC30" s="31">
        <f t="shared" si="3"/>
        <v>44198.784</v>
      </c>
      <c r="AD30" s="31">
        <f t="shared" si="4"/>
        <v>0</v>
      </c>
      <c r="AE30" s="31">
        <f t="shared" si="2"/>
        <v>44198.784</v>
      </c>
      <c r="AF30"/>
    </row>
    <row r="31" spans="1:32" ht="24.95" customHeight="1">
      <c r="A31" s="19">
        <v>28</v>
      </c>
      <c r="B31" s="21" t="s">
        <v>238</v>
      </c>
      <c r="C31" s="21" t="s">
        <v>241</v>
      </c>
      <c r="D31" s="21" t="s">
        <v>202</v>
      </c>
      <c r="E31" s="21" t="s">
        <v>118</v>
      </c>
      <c r="F31" s="21" t="s">
        <v>137</v>
      </c>
      <c r="G31" s="21">
        <v>42</v>
      </c>
      <c r="H31" s="20">
        <v>1</v>
      </c>
      <c r="I31" s="22">
        <v>1</v>
      </c>
      <c r="J31" s="27">
        <v>1</v>
      </c>
      <c r="K31" s="23"/>
      <c r="L31" s="28"/>
      <c r="M31" s="28"/>
      <c r="N31" s="29" t="s">
        <v>148</v>
      </c>
      <c r="O31" s="29">
        <v>2500</v>
      </c>
      <c r="P31" s="29"/>
      <c r="Q31" s="28"/>
      <c r="R31" s="30"/>
      <c r="S31" s="24"/>
      <c r="T31" s="40"/>
      <c r="U31" s="40"/>
      <c r="V31" s="25">
        <f t="shared" si="0"/>
        <v>0</v>
      </c>
      <c r="W31" s="25">
        <f t="shared" si="1"/>
        <v>0</v>
      </c>
      <c r="X31" s="26"/>
      <c r="Y31" s="27">
        <v>9</v>
      </c>
      <c r="Z31" s="27">
        <v>24</v>
      </c>
      <c r="AA31" s="27">
        <v>12</v>
      </c>
      <c r="AB31" s="26"/>
      <c r="AC31" s="31">
        <f t="shared" si="3"/>
        <v>3157.056</v>
      </c>
      <c r="AD31" s="31">
        <f t="shared" si="4"/>
        <v>0</v>
      </c>
      <c r="AE31" s="31">
        <f t="shared" si="2"/>
        <v>3157.056</v>
      </c>
      <c r="AF31"/>
    </row>
    <row r="32" spans="1:32" ht="24.95" customHeight="1">
      <c r="A32" s="19">
        <v>29</v>
      </c>
      <c r="B32" s="21" t="s">
        <v>238</v>
      </c>
      <c r="C32" s="21" t="s">
        <v>241</v>
      </c>
      <c r="D32" s="21" t="s">
        <v>202</v>
      </c>
      <c r="E32" s="21" t="s">
        <v>242</v>
      </c>
      <c r="F32" s="21" t="s">
        <v>255</v>
      </c>
      <c r="G32" s="21">
        <v>60</v>
      </c>
      <c r="H32" s="20">
        <v>7</v>
      </c>
      <c r="I32" s="22">
        <v>1</v>
      </c>
      <c r="J32" s="27">
        <v>7</v>
      </c>
      <c r="K32" s="23"/>
      <c r="L32" s="28"/>
      <c r="M32" s="28"/>
      <c r="N32" s="29" t="s">
        <v>149</v>
      </c>
      <c r="O32" s="29">
        <v>800</v>
      </c>
      <c r="P32" s="29"/>
      <c r="Q32" s="28"/>
      <c r="R32" s="30"/>
      <c r="S32" s="24"/>
      <c r="T32" s="40"/>
      <c r="U32" s="40"/>
      <c r="V32" s="25">
        <f t="shared" si="0"/>
        <v>0</v>
      </c>
      <c r="W32" s="25">
        <f t="shared" si="1"/>
        <v>0</v>
      </c>
      <c r="X32" s="26"/>
      <c r="Y32" s="27">
        <v>9</v>
      </c>
      <c r="Z32" s="27">
        <v>24</v>
      </c>
      <c r="AA32" s="27">
        <v>12</v>
      </c>
      <c r="AB32" s="26"/>
      <c r="AC32" s="31">
        <f t="shared" si="3"/>
        <v>31570.560000000001</v>
      </c>
      <c r="AD32" s="31">
        <f t="shared" si="4"/>
        <v>0</v>
      </c>
      <c r="AE32" s="31">
        <f t="shared" si="2"/>
        <v>31570.560000000001</v>
      </c>
      <c r="AF32"/>
    </row>
    <row r="33" spans="1:32" ht="24.95" customHeight="1">
      <c r="A33" s="19">
        <v>30</v>
      </c>
      <c r="B33" s="21" t="s">
        <v>238</v>
      </c>
      <c r="C33" s="21" t="s">
        <v>241</v>
      </c>
      <c r="D33" s="21" t="s">
        <v>202</v>
      </c>
      <c r="E33" s="21" t="s">
        <v>256</v>
      </c>
      <c r="F33" s="21" t="s">
        <v>257</v>
      </c>
      <c r="G33" s="21">
        <v>116</v>
      </c>
      <c r="H33" s="20">
        <v>6</v>
      </c>
      <c r="I33" s="22">
        <v>1</v>
      </c>
      <c r="J33" s="27">
        <v>6</v>
      </c>
      <c r="K33" s="23"/>
      <c r="L33" s="28"/>
      <c r="M33" s="28"/>
      <c r="N33" s="29" t="s">
        <v>148</v>
      </c>
      <c r="O33" s="29">
        <v>5400</v>
      </c>
      <c r="P33" s="29"/>
      <c r="Q33" s="28"/>
      <c r="R33" s="30"/>
      <c r="S33" s="24"/>
      <c r="T33" s="40"/>
      <c r="U33" s="40"/>
      <c r="V33" s="25">
        <f t="shared" si="0"/>
        <v>0</v>
      </c>
      <c r="W33" s="25">
        <f t="shared" si="1"/>
        <v>0</v>
      </c>
      <c r="X33" s="26"/>
      <c r="Y33" s="27">
        <v>9</v>
      </c>
      <c r="Z33" s="27">
        <v>24</v>
      </c>
      <c r="AA33" s="27">
        <v>12</v>
      </c>
      <c r="AB33" s="26"/>
      <c r="AC33" s="31">
        <f t="shared" si="3"/>
        <v>52316.928</v>
      </c>
      <c r="AD33" s="31">
        <f t="shared" si="4"/>
        <v>0</v>
      </c>
      <c r="AE33" s="31">
        <f t="shared" si="2"/>
        <v>52316.928</v>
      </c>
      <c r="AF33"/>
    </row>
    <row r="34" spans="1:32" ht="24.95" customHeight="1">
      <c r="A34" s="19">
        <v>31</v>
      </c>
      <c r="B34" s="21" t="s">
        <v>238</v>
      </c>
      <c r="C34" s="21" t="s">
        <v>161</v>
      </c>
      <c r="D34" s="21" t="s">
        <v>202</v>
      </c>
      <c r="E34" s="21" t="s">
        <v>163</v>
      </c>
      <c r="F34" s="21" t="s">
        <v>165</v>
      </c>
      <c r="G34" s="21">
        <v>34</v>
      </c>
      <c r="H34" s="20">
        <v>1</v>
      </c>
      <c r="I34" s="22">
        <v>1</v>
      </c>
      <c r="J34" s="27">
        <v>1</v>
      </c>
      <c r="K34" s="23"/>
      <c r="L34" s="28"/>
      <c r="M34" s="28"/>
      <c r="N34" s="29" t="s">
        <v>148</v>
      </c>
      <c r="O34" s="29">
        <v>2500</v>
      </c>
      <c r="P34" s="29"/>
      <c r="Q34" s="28"/>
      <c r="R34" s="30"/>
      <c r="S34" s="24"/>
      <c r="T34" s="40"/>
      <c r="U34" s="40"/>
      <c r="V34" s="25">
        <f t="shared" si="0"/>
        <v>0</v>
      </c>
      <c r="W34" s="25">
        <f t="shared" si="1"/>
        <v>0</v>
      </c>
      <c r="X34" s="26"/>
      <c r="Y34" s="27">
        <v>9</v>
      </c>
      <c r="Z34" s="27">
        <v>24</v>
      </c>
      <c r="AA34" s="27">
        <v>12</v>
      </c>
      <c r="AB34" s="26"/>
      <c r="AC34" s="31">
        <f t="shared" si="3"/>
        <v>2555.712</v>
      </c>
      <c r="AD34" s="31">
        <f t="shared" si="4"/>
        <v>0</v>
      </c>
      <c r="AE34" s="31">
        <f t="shared" si="2"/>
        <v>2555.712</v>
      </c>
      <c r="AF34"/>
    </row>
    <row r="35" spans="1:32" ht="24.95" customHeight="1">
      <c r="A35" s="19">
        <v>32</v>
      </c>
      <c r="B35" s="21" t="s">
        <v>238</v>
      </c>
      <c r="C35" s="21" t="s">
        <v>102</v>
      </c>
      <c r="D35" s="21" t="s">
        <v>202</v>
      </c>
      <c r="E35" s="21" t="s">
        <v>242</v>
      </c>
      <c r="F35" s="21" t="s">
        <v>232</v>
      </c>
      <c r="G35" s="21">
        <v>60</v>
      </c>
      <c r="H35" s="20">
        <v>1</v>
      </c>
      <c r="I35" s="22">
        <v>1</v>
      </c>
      <c r="J35" s="27">
        <v>1</v>
      </c>
      <c r="K35" s="23"/>
      <c r="L35" s="28"/>
      <c r="M35" s="28"/>
      <c r="N35" s="29" t="s">
        <v>149</v>
      </c>
      <c r="O35" s="29">
        <v>800</v>
      </c>
      <c r="P35" s="29"/>
      <c r="Q35" s="28"/>
      <c r="R35" s="30"/>
      <c r="S35" s="24"/>
      <c r="T35" s="40"/>
      <c r="U35" s="40"/>
      <c r="V35" s="25">
        <f t="shared" si="0"/>
        <v>0</v>
      </c>
      <c r="W35" s="25">
        <f t="shared" si="1"/>
        <v>0</v>
      </c>
      <c r="X35" s="26"/>
      <c r="Y35" s="27">
        <v>9</v>
      </c>
      <c r="Z35" s="27">
        <v>24</v>
      </c>
      <c r="AA35" s="27">
        <v>12</v>
      </c>
      <c r="AB35" s="26"/>
      <c r="AC35" s="31">
        <f t="shared" si="3"/>
        <v>4510.08</v>
      </c>
      <c r="AD35" s="31">
        <f t="shared" si="4"/>
        <v>0</v>
      </c>
      <c r="AE35" s="31">
        <f t="shared" si="2"/>
        <v>4510.08</v>
      </c>
      <c r="AF35"/>
    </row>
    <row r="36" spans="1:32" ht="36.75" customHeight="1">
      <c r="A36" s="2"/>
      <c r="B36" s="88"/>
      <c r="C36" s="88"/>
      <c r="D36" s="88"/>
      <c r="E36" s="88"/>
      <c r="L36" s="41"/>
      <c r="S36" s="32"/>
      <c r="T36" s="32"/>
      <c r="U36" s="32"/>
      <c r="V36" s="35"/>
      <c r="W36" s="35"/>
      <c r="X36" s="26"/>
      <c r="AB36" s="26"/>
      <c r="AC36" s="33">
        <f>SUM(AC4:AC35)</f>
        <v>409966.27200000006</v>
      </c>
      <c r="AD36" s="33">
        <f>SUM(AD4:AD35)</f>
        <v>0</v>
      </c>
      <c r="AE36" s="33">
        <f>SUM(AE4:AE35)</f>
        <v>409966.27200000006</v>
      </c>
      <c r="AF36"/>
    </row>
    <row r="38" spans="1:32">
      <c r="U38" s="118" t="s">
        <v>20</v>
      </c>
      <c r="V38" s="119"/>
      <c r="W38" s="120"/>
      <c r="X38" s="37">
        <f>SUM(V4:V35)</f>
        <v>0</v>
      </c>
    </row>
    <row r="39" spans="1:32">
      <c r="U39" s="118" t="s">
        <v>21</v>
      </c>
      <c r="V39" s="119"/>
      <c r="W39" s="120"/>
      <c r="X39" s="37">
        <f>SUM(W4:W35)</f>
        <v>0</v>
      </c>
    </row>
    <row r="40" spans="1:32">
      <c r="U40" s="118" t="s">
        <v>30</v>
      </c>
      <c r="V40" s="119"/>
      <c r="W40" s="120"/>
      <c r="X40" s="38"/>
    </row>
    <row r="41" spans="1:32">
      <c r="U41" s="118" t="s">
        <v>31</v>
      </c>
      <c r="V41" s="119"/>
      <c r="W41" s="120"/>
      <c r="X41" s="38"/>
    </row>
    <row r="42" spans="1:32">
      <c r="U42" s="118" t="s">
        <v>22</v>
      </c>
      <c r="V42" s="119"/>
      <c r="W42" s="120"/>
      <c r="X42" s="38"/>
    </row>
    <row r="43" spans="1:32">
      <c r="U43" s="118" t="s">
        <v>23</v>
      </c>
      <c r="V43" s="119"/>
      <c r="W43" s="120"/>
      <c r="X43" s="38"/>
    </row>
    <row r="44" spans="1:32">
      <c r="U44" s="118" t="s">
        <v>24</v>
      </c>
      <c r="V44" s="119"/>
      <c r="W44" s="120"/>
      <c r="X44" s="37">
        <f>SUM(X38:X43)</f>
        <v>0</v>
      </c>
    </row>
    <row r="45" spans="1:32">
      <c r="U45" s="118" t="s">
        <v>25</v>
      </c>
      <c r="V45" s="119"/>
      <c r="W45" s="120"/>
      <c r="X45" s="37">
        <f>X44*1.1</f>
        <v>0</v>
      </c>
    </row>
  </sheetData>
  <autoFilter ref="A3:AF35" xr:uid="{B905A635-33F3-4213-AA99-0A6EF886BEFD}"/>
  <mergeCells count="13">
    <mergeCell ref="U38:W38"/>
    <mergeCell ref="U45:W45"/>
    <mergeCell ref="U39:W39"/>
    <mergeCell ref="U40:W40"/>
    <mergeCell ref="U41:W41"/>
    <mergeCell ref="U42:W42"/>
    <mergeCell ref="U43:W43"/>
    <mergeCell ref="U44:W44"/>
    <mergeCell ref="E2:J2"/>
    <mergeCell ref="L2:R2"/>
    <mergeCell ref="Y2:AA2"/>
    <mergeCell ref="AC2:AD2"/>
    <mergeCell ref="AE2:AE3"/>
  </mergeCells>
  <phoneticPr fontId="4"/>
  <conditionalFormatting sqref="B4:J35">
    <cfRule type="containsBlanks" dxfId="19" priority="4">
      <formula>LEN(TRIM(B4))=0</formula>
    </cfRule>
  </conditionalFormatting>
  <conditionalFormatting sqref="L4:R35">
    <cfRule type="containsBlanks" dxfId="18" priority="1">
      <formula>LEN(TRIM(L4))=0</formula>
    </cfRule>
  </conditionalFormatting>
  <conditionalFormatting sqref="Y4:AA35">
    <cfRule type="containsBlanks" dxfId="17" priority="2">
      <formula>LEN(TRIM(Y4))=0</formula>
    </cfRule>
  </conditionalFormatting>
  <dataValidations disablePrompts="1" count="1">
    <dataValidation type="list" allowBlank="1" showInputMessage="1" showErrorMessage="1" sqref="L4:L35" xr:uid="{FFF401D4-164A-4A2B-A20E-703DA4432FF0}">
      <formula1>"器具交換,ランプ交換"</formula1>
    </dataValidation>
  </dataValidations>
  <pageMargins left="0.70866141732283472" right="0.70866141732283472" top="0.74803149606299213" bottom="0.74803149606299213" header="0.31496062992125984" footer="0.31496062992125984"/>
  <pageSetup paperSize="8" scale="53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852B-4EB9-4549-9ED6-7933AD37E902}">
  <sheetPr>
    <tabColor rgb="FFFFFF00"/>
  </sheetPr>
  <dimension ref="A1:AF43"/>
  <sheetViews>
    <sheetView showGridLines="0" view="pageBreakPreview" zoomScale="70" zoomScaleNormal="100" zoomScaleSheetLayoutView="70" workbookViewId="0">
      <pane xSplit="3" ySplit="3" topLeftCell="D4" activePane="bottomRight" state="frozen"/>
      <selection activeCell="F16" sqref="F16"/>
      <selection pane="topRight" activeCell="F16" sqref="F16"/>
      <selection pane="bottomLeft" activeCell="F16" sqref="F16"/>
      <selection pane="bottomRight" activeCell="A3" sqref="A3"/>
    </sheetView>
  </sheetViews>
  <sheetFormatPr defaultRowHeight="18.75"/>
  <cols>
    <col min="1" max="1" width="4" style="3" customWidth="1"/>
    <col min="2" max="2" width="5.75" style="3" customWidth="1"/>
    <col min="3" max="4" width="15.125" style="3" customWidth="1"/>
    <col min="5" max="5" width="13.75" style="3" customWidth="1"/>
    <col min="6" max="6" width="34.5" style="3" customWidth="1"/>
    <col min="7" max="7" width="8.125" style="3" customWidth="1"/>
    <col min="8" max="8" width="6.25" style="3" customWidth="1"/>
    <col min="9" max="9" width="13.5" style="3" customWidth="1"/>
    <col min="10" max="10" width="7" style="3" customWidth="1"/>
    <col min="11" max="11" width="3" customWidth="1"/>
    <col min="12" max="12" width="15.375" customWidth="1"/>
    <col min="13" max="13" width="31" style="4" customWidth="1"/>
    <col min="14" max="15" width="13.125" style="4" customWidth="1"/>
    <col min="16" max="16" width="14.625" style="4" customWidth="1"/>
    <col min="17" max="17" width="40.25" style="4" customWidth="1"/>
    <col min="18" max="18" width="24.125" style="5" customWidth="1"/>
    <col min="19" max="19" width="5" style="5" customWidth="1"/>
    <col min="20" max="23" width="11.125" style="34" customWidth="1"/>
    <col min="24" max="24" width="11.25" style="34" bestFit="1" customWidth="1"/>
    <col min="25" max="25" width="7.875" customWidth="1"/>
    <col min="26" max="28" width="7.125" style="3" customWidth="1"/>
    <col min="29" max="29" width="14.375" bestFit="1" customWidth="1"/>
    <col min="30" max="30" width="13.375" style="9" bestFit="1" customWidth="1"/>
    <col min="31" max="31" width="20.125" bestFit="1" customWidth="1"/>
    <col min="32" max="32" width="24.125" style="9" customWidth="1"/>
    <col min="34" max="44" width="15.875" customWidth="1"/>
    <col min="45" max="45" width="12.625" bestFit="1" customWidth="1"/>
  </cols>
  <sheetData>
    <row r="1" spans="1:32" ht="24.95" customHeight="1">
      <c r="A1" s="1" t="s">
        <v>407</v>
      </c>
      <c r="B1" s="2"/>
      <c r="C1" s="2"/>
      <c r="D1" s="2"/>
      <c r="E1" s="2"/>
      <c r="F1" s="2"/>
      <c r="G1" s="2"/>
      <c r="H1" s="2"/>
      <c r="T1" s="36"/>
      <c r="U1" s="36"/>
      <c r="V1" s="36"/>
      <c r="W1" s="36"/>
      <c r="X1" s="6"/>
      <c r="Z1" s="7" t="s">
        <v>0</v>
      </c>
      <c r="AA1" s="7"/>
      <c r="AB1" s="42">
        <v>29</v>
      </c>
      <c r="AC1" t="s">
        <v>1</v>
      </c>
      <c r="AD1" s="8"/>
    </row>
    <row r="2" spans="1:32" ht="27" customHeight="1">
      <c r="A2" s="2"/>
      <c r="B2" s="2"/>
      <c r="C2" s="2"/>
      <c r="D2" s="2"/>
      <c r="E2" s="121" t="s">
        <v>18</v>
      </c>
      <c r="F2" s="122"/>
      <c r="G2" s="122"/>
      <c r="H2" s="122"/>
      <c r="I2" s="122"/>
      <c r="J2" s="123"/>
      <c r="L2" s="124" t="s">
        <v>19</v>
      </c>
      <c r="M2" s="125"/>
      <c r="N2" s="125"/>
      <c r="O2" s="125"/>
      <c r="P2" s="125"/>
      <c r="Q2" s="125"/>
      <c r="R2" s="126"/>
      <c r="T2" s="10"/>
      <c r="U2" s="10"/>
      <c r="V2" s="10"/>
      <c r="W2" s="10"/>
      <c r="X2"/>
      <c r="Y2" s="127" t="s">
        <v>2</v>
      </c>
      <c r="Z2" s="128"/>
      <c r="AA2" s="129"/>
      <c r="AC2" s="130" t="s">
        <v>3</v>
      </c>
      <c r="AD2" s="131"/>
      <c r="AE2" s="132" t="s">
        <v>4</v>
      </c>
      <c r="AF2"/>
    </row>
    <row r="3" spans="1:32" ht="41.25" thickBot="1">
      <c r="A3" s="11" t="s">
        <v>5</v>
      </c>
      <c r="B3" s="11" t="s">
        <v>6</v>
      </c>
      <c r="C3" s="11" t="s">
        <v>7</v>
      </c>
      <c r="D3" s="11" t="s">
        <v>28</v>
      </c>
      <c r="E3" s="12" t="s">
        <v>8</v>
      </c>
      <c r="F3" s="12" t="s">
        <v>9</v>
      </c>
      <c r="G3" s="12" t="s">
        <v>10</v>
      </c>
      <c r="H3" s="13" t="s">
        <v>11</v>
      </c>
      <c r="I3" s="13" t="s">
        <v>12</v>
      </c>
      <c r="J3" s="13" t="s">
        <v>13</v>
      </c>
      <c r="K3" s="14"/>
      <c r="L3" s="15" t="s">
        <v>29</v>
      </c>
      <c r="M3" s="15" t="s">
        <v>14</v>
      </c>
      <c r="N3" s="15" t="s">
        <v>15</v>
      </c>
      <c r="O3" s="43" t="s">
        <v>399</v>
      </c>
      <c r="P3" s="43" t="s">
        <v>400</v>
      </c>
      <c r="Q3" s="43" t="s">
        <v>398</v>
      </c>
      <c r="R3" s="93" t="s">
        <v>394</v>
      </c>
      <c r="S3" s="16"/>
      <c r="T3" s="39" t="s">
        <v>26</v>
      </c>
      <c r="U3" s="17" t="s">
        <v>16</v>
      </c>
      <c r="V3" s="17" t="s">
        <v>27</v>
      </c>
      <c r="W3" s="17" t="s">
        <v>17</v>
      </c>
      <c r="X3"/>
      <c r="Y3" s="89" t="s">
        <v>151</v>
      </c>
      <c r="Z3" s="89" t="s">
        <v>152</v>
      </c>
      <c r="AA3" s="89" t="s">
        <v>153</v>
      </c>
      <c r="AB3"/>
      <c r="AC3" s="18" t="s">
        <v>18</v>
      </c>
      <c r="AD3" s="18" t="s">
        <v>19</v>
      </c>
      <c r="AE3" s="133"/>
      <c r="AF3"/>
    </row>
    <row r="4" spans="1:32" ht="24.95" customHeight="1" thickTop="1">
      <c r="A4" s="19">
        <v>1</v>
      </c>
      <c r="B4" s="21" t="s">
        <v>268</v>
      </c>
      <c r="C4" s="21" t="s">
        <v>106</v>
      </c>
      <c r="D4" s="21" t="s">
        <v>70</v>
      </c>
      <c r="E4" s="21" t="s">
        <v>124</v>
      </c>
      <c r="F4" s="21" t="s">
        <v>269</v>
      </c>
      <c r="G4" s="21">
        <v>26</v>
      </c>
      <c r="H4" s="20">
        <v>2</v>
      </c>
      <c r="I4" s="22">
        <v>4</v>
      </c>
      <c r="J4" s="27">
        <v>8</v>
      </c>
      <c r="K4" s="23"/>
      <c r="L4" s="28"/>
      <c r="M4" s="28"/>
      <c r="N4" s="29" t="s">
        <v>148</v>
      </c>
      <c r="O4" s="29">
        <v>4000</v>
      </c>
      <c r="P4" s="29"/>
      <c r="Q4" s="28"/>
      <c r="R4" s="30"/>
      <c r="S4" s="24"/>
      <c r="T4" s="40"/>
      <c r="U4" s="40"/>
      <c r="V4" s="25">
        <f t="shared" ref="V4:V33" si="0">T4*R4</f>
        <v>0</v>
      </c>
      <c r="W4" s="25">
        <f t="shared" ref="W4:W33" si="1">U4*R4</f>
        <v>0</v>
      </c>
      <c r="X4" s="26"/>
      <c r="Y4" s="27">
        <v>9</v>
      </c>
      <c r="Z4" s="27">
        <v>24</v>
      </c>
      <c r="AA4" s="27">
        <v>12</v>
      </c>
      <c r="AB4" s="26"/>
      <c r="AC4" s="31">
        <f>G4*J4*Y4*Z4*AA4/1000*$AB$1</f>
        <v>15634.944</v>
      </c>
      <c r="AD4" s="31">
        <f>Q4*R4*Y4*Z4*AA4/1000*$AB$1</f>
        <v>0</v>
      </c>
      <c r="AE4" s="31">
        <f t="shared" ref="AE4:AE33" si="2">AC4-AD4</f>
        <v>15634.944</v>
      </c>
      <c r="AF4"/>
    </row>
    <row r="5" spans="1:32" ht="24.95" customHeight="1">
      <c r="A5" s="19">
        <v>2</v>
      </c>
      <c r="B5" s="21" t="s">
        <v>268</v>
      </c>
      <c r="C5" s="21" t="s">
        <v>258</v>
      </c>
      <c r="D5" s="21" t="s">
        <v>70</v>
      </c>
      <c r="E5" s="21" t="s">
        <v>118</v>
      </c>
      <c r="F5" s="21" t="s">
        <v>137</v>
      </c>
      <c r="G5" s="21">
        <v>42</v>
      </c>
      <c r="H5" s="20">
        <v>3</v>
      </c>
      <c r="I5" s="22">
        <v>1</v>
      </c>
      <c r="J5" s="27">
        <v>3</v>
      </c>
      <c r="K5" s="23"/>
      <c r="L5" s="28"/>
      <c r="M5" s="28"/>
      <c r="N5" s="29" t="s">
        <v>148</v>
      </c>
      <c r="O5" s="29">
        <v>2500</v>
      </c>
      <c r="P5" s="29"/>
      <c r="Q5" s="28"/>
      <c r="R5" s="30"/>
      <c r="S5" s="24"/>
      <c r="T5" s="40"/>
      <c r="U5" s="40"/>
      <c r="V5" s="25">
        <f t="shared" si="0"/>
        <v>0</v>
      </c>
      <c r="W5" s="25">
        <f t="shared" si="1"/>
        <v>0</v>
      </c>
      <c r="X5" s="26"/>
      <c r="Y5" s="27">
        <v>9</v>
      </c>
      <c r="Z5" s="27">
        <v>24</v>
      </c>
      <c r="AA5" s="27">
        <v>12</v>
      </c>
      <c r="AB5" s="26"/>
      <c r="AC5" s="31">
        <f t="shared" ref="AC5:AC33" si="3">G5*J5*Y5*Z5*AA5/1000*$AB$1</f>
        <v>9471.1679999999997</v>
      </c>
      <c r="AD5" s="31">
        <f t="shared" ref="AD5:AD33" si="4">Q5*R5*Y5*Z5*AA5/1000*$AB$1</f>
        <v>0</v>
      </c>
      <c r="AE5" s="31">
        <f t="shared" si="2"/>
        <v>9471.1679999999997</v>
      </c>
      <c r="AF5"/>
    </row>
    <row r="6" spans="1:32" ht="24.95" customHeight="1">
      <c r="A6" s="19">
        <v>3</v>
      </c>
      <c r="B6" s="21" t="s">
        <v>268</v>
      </c>
      <c r="C6" s="21" t="s">
        <v>259</v>
      </c>
      <c r="D6" s="21" t="s">
        <v>70</v>
      </c>
      <c r="E6" s="21" t="s">
        <v>118</v>
      </c>
      <c r="F6" s="21" t="s">
        <v>128</v>
      </c>
      <c r="G6" s="21">
        <v>42</v>
      </c>
      <c r="H6" s="20">
        <v>6</v>
      </c>
      <c r="I6" s="22">
        <v>2</v>
      </c>
      <c r="J6" s="27">
        <v>12</v>
      </c>
      <c r="K6" s="23"/>
      <c r="L6" s="28"/>
      <c r="M6" s="28"/>
      <c r="N6" s="29" t="s">
        <v>148</v>
      </c>
      <c r="O6" s="29">
        <v>5000</v>
      </c>
      <c r="P6" s="29"/>
      <c r="Q6" s="28"/>
      <c r="R6" s="30"/>
      <c r="S6" s="24"/>
      <c r="T6" s="40"/>
      <c r="U6" s="40"/>
      <c r="V6" s="25">
        <f t="shared" si="0"/>
        <v>0</v>
      </c>
      <c r="W6" s="25">
        <f t="shared" si="1"/>
        <v>0</v>
      </c>
      <c r="X6" s="26"/>
      <c r="Y6" s="27">
        <v>9</v>
      </c>
      <c r="Z6" s="27">
        <v>24</v>
      </c>
      <c r="AA6" s="27">
        <v>12</v>
      </c>
      <c r="AB6" s="26"/>
      <c r="AC6" s="31">
        <f t="shared" si="3"/>
        <v>37884.671999999999</v>
      </c>
      <c r="AD6" s="31">
        <f t="shared" si="4"/>
        <v>0</v>
      </c>
      <c r="AE6" s="31">
        <f t="shared" si="2"/>
        <v>37884.671999999999</v>
      </c>
      <c r="AF6"/>
    </row>
    <row r="7" spans="1:32" ht="24.95" customHeight="1">
      <c r="A7" s="19">
        <v>4</v>
      </c>
      <c r="B7" s="21" t="s">
        <v>268</v>
      </c>
      <c r="C7" s="21" t="s">
        <v>225</v>
      </c>
      <c r="D7" s="21" t="s">
        <v>70</v>
      </c>
      <c r="E7" s="21" t="s">
        <v>118</v>
      </c>
      <c r="F7" s="21" t="s">
        <v>270</v>
      </c>
      <c r="G7" s="21">
        <v>42</v>
      </c>
      <c r="H7" s="20">
        <v>4</v>
      </c>
      <c r="I7" s="22">
        <v>2</v>
      </c>
      <c r="J7" s="27">
        <v>8</v>
      </c>
      <c r="K7" s="23"/>
      <c r="L7" s="28"/>
      <c r="M7" s="28"/>
      <c r="N7" s="29" t="s">
        <v>148</v>
      </c>
      <c r="O7" s="29">
        <v>5000</v>
      </c>
      <c r="P7" s="29"/>
      <c r="Q7" s="28"/>
      <c r="R7" s="30"/>
      <c r="S7" s="24"/>
      <c r="T7" s="40"/>
      <c r="U7" s="40"/>
      <c r="V7" s="25">
        <f t="shared" si="0"/>
        <v>0</v>
      </c>
      <c r="W7" s="25">
        <f t="shared" si="1"/>
        <v>0</v>
      </c>
      <c r="X7" s="26"/>
      <c r="Y7" s="27">
        <v>9</v>
      </c>
      <c r="Z7" s="27">
        <v>24</v>
      </c>
      <c r="AA7" s="27">
        <v>12</v>
      </c>
      <c r="AB7" s="26"/>
      <c r="AC7" s="31">
        <f t="shared" si="3"/>
        <v>25256.448</v>
      </c>
      <c r="AD7" s="31">
        <f t="shared" si="4"/>
        <v>0</v>
      </c>
      <c r="AE7" s="31">
        <f t="shared" si="2"/>
        <v>25256.448</v>
      </c>
      <c r="AF7"/>
    </row>
    <row r="8" spans="1:32" ht="24.95" customHeight="1">
      <c r="A8" s="19">
        <v>5</v>
      </c>
      <c r="B8" s="21" t="s">
        <v>268</v>
      </c>
      <c r="C8" s="21" t="s">
        <v>83</v>
      </c>
      <c r="D8" s="21" t="s">
        <v>70</v>
      </c>
      <c r="E8" s="21" t="s">
        <v>230</v>
      </c>
      <c r="F8" s="21" t="s">
        <v>271</v>
      </c>
      <c r="G8" s="21">
        <v>28</v>
      </c>
      <c r="H8" s="20">
        <v>3</v>
      </c>
      <c r="I8" s="22">
        <v>1</v>
      </c>
      <c r="J8" s="27">
        <v>3</v>
      </c>
      <c r="K8" s="23"/>
      <c r="L8" s="28"/>
      <c r="M8" s="28"/>
      <c r="N8" s="29" t="s">
        <v>148</v>
      </c>
      <c r="O8" s="29">
        <v>3000</v>
      </c>
      <c r="P8" s="29"/>
      <c r="Q8" s="28"/>
      <c r="R8" s="30"/>
      <c r="S8" s="24"/>
      <c r="T8" s="40"/>
      <c r="U8" s="40"/>
      <c r="V8" s="25">
        <f t="shared" si="0"/>
        <v>0</v>
      </c>
      <c r="W8" s="25">
        <f t="shared" si="1"/>
        <v>0</v>
      </c>
      <c r="X8" s="26"/>
      <c r="Y8" s="27">
        <v>9</v>
      </c>
      <c r="Z8" s="27">
        <v>24</v>
      </c>
      <c r="AA8" s="27">
        <v>12</v>
      </c>
      <c r="AB8" s="26"/>
      <c r="AC8" s="31">
        <f t="shared" si="3"/>
        <v>6314.1120000000001</v>
      </c>
      <c r="AD8" s="31">
        <f t="shared" si="4"/>
        <v>0</v>
      </c>
      <c r="AE8" s="31">
        <f t="shared" si="2"/>
        <v>6314.1120000000001</v>
      </c>
      <c r="AF8"/>
    </row>
    <row r="9" spans="1:32" ht="24.95" customHeight="1">
      <c r="A9" s="19">
        <v>6</v>
      </c>
      <c r="B9" s="21" t="s">
        <v>268</v>
      </c>
      <c r="C9" s="21" t="s">
        <v>83</v>
      </c>
      <c r="D9" s="21" t="s">
        <v>70</v>
      </c>
      <c r="E9" s="21" t="s">
        <v>272</v>
      </c>
      <c r="F9" s="21" t="s">
        <v>273</v>
      </c>
      <c r="G9" s="21">
        <v>60</v>
      </c>
      <c r="H9" s="20">
        <v>3</v>
      </c>
      <c r="I9" s="22">
        <v>1</v>
      </c>
      <c r="J9" s="27">
        <v>3</v>
      </c>
      <c r="K9" s="23"/>
      <c r="L9" s="28"/>
      <c r="M9" s="28"/>
      <c r="N9" s="29" t="s">
        <v>149</v>
      </c>
      <c r="O9" s="29">
        <v>800</v>
      </c>
      <c r="P9" s="29"/>
      <c r="Q9" s="28"/>
      <c r="R9" s="30"/>
      <c r="S9" s="24"/>
      <c r="T9" s="40"/>
      <c r="U9" s="40"/>
      <c r="V9" s="25">
        <f t="shared" si="0"/>
        <v>0</v>
      </c>
      <c r="W9" s="25">
        <f t="shared" si="1"/>
        <v>0</v>
      </c>
      <c r="X9" s="26"/>
      <c r="Y9" s="27">
        <v>9</v>
      </c>
      <c r="Z9" s="27">
        <v>24</v>
      </c>
      <c r="AA9" s="27">
        <v>12</v>
      </c>
      <c r="AB9" s="26"/>
      <c r="AC9" s="31">
        <f t="shared" si="3"/>
        <v>13530.24</v>
      </c>
      <c r="AD9" s="31">
        <f t="shared" si="4"/>
        <v>0</v>
      </c>
      <c r="AE9" s="31">
        <f t="shared" si="2"/>
        <v>13530.24</v>
      </c>
      <c r="AF9"/>
    </row>
    <row r="10" spans="1:32" ht="24.95" customHeight="1">
      <c r="A10" s="19">
        <v>7</v>
      </c>
      <c r="B10" s="21" t="s">
        <v>268</v>
      </c>
      <c r="C10" s="21" t="s">
        <v>260</v>
      </c>
      <c r="D10" s="21" t="s">
        <v>70</v>
      </c>
      <c r="E10" s="21" t="s">
        <v>118</v>
      </c>
      <c r="F10" s="21" t="s">
        <v>270</v>
      </c>
      <c r="G10" s="21">
        <v>42</v>
      </c>
      <c r="H10" s="20">
        <v>4</v>
      </c>
      <c r="I10" s="22">
        <v>1</v>
      </c>
      <c r="J10" s="27">
        <v>4</v>
      </c>
      <c r="K10" s="23"/>
      <c r="L10" s="28"/>
      <c r="M10" s="28"/>
      <c r="N10" s="29" t="s">
        <v>148</v>
      </c>
      <c r="O10" s="29">
        <v>2500</v>
      </c>
      <c r="P10" s="29"/>
      <c r="Q10" s="28"/>
      <c r="R10" s="30"/>
      <c r="S10" s="24"/>
      <c r="T10" s="40"/>
      <c r="U10" s="40"/>
      <c r="V10" s="25">
        <f t="shared" si="0"/>
        <v>0</v>
      </c>
      <c r="W10" s="25">
        <f t="shared" si="1"/>
        <v>0</v>
      </c>
      <c r="X10" s="26"/>
      <c r="Y10" s="27">
        <v>9</v>
      </c>
      <c r="Z10" s="27">
        <v>24</v>
      </c>
      <c r="AA10" s="27">
        <v>12</v>
      </c>
      <c r="AB10" s="26"/>
      <c r="AC10" s="31">
        <f t="shared" si="3"/>
        <v>12628.224</v>
      </c>
      <c r="AD10" s="31">
        <f t="shared" si="4"/>
        <v>0</v>
      </c>
      <c r="AE10" s="31">
        <f t="shared" si="2"/>
        <v>12628.224</v>
      </c>
      <c r="AF10"/>
    </row>
    <row r="11" spans="1:32" ht="24.95" customHeight="1">
      <c r="A11" s="19">
        <v>8</v>
      </c>
      <c r="B11" s="21" t="s">
        <v>268</v>
      </c>
      <c r="C11" s="21" t="s">
        <v>260</v>
      </c>
      <c r="D11" s="21" t="s">
        <v>70</v>
      </c>
      <c r="E11" s="21" t="s">
        <v>124</v>
      </c>
      <c r="F11" s="21" t="s">
        <v>274</v>
      </c>
      <c r="G11" s="21">
        <v>26</v>
      </c>
      <c r="H11" s="20">
        <v>1</v>
      </c>
      <c r="I11" s="22">
        <v>5</v>
      </c>
      <c r="J11" s="27">
        <v>5</v>
      </c>
      <c r="K11" s="23"/>
      <c r="L11" s="28"/>
      <c r="M11" s="28"/>
      <c r="N11" s="29" t="s">
        <v>148</v>
      </c>
      <c r="O11" s="29">
        <v>5000</v>
      </c>
      <c r="P11" s="29"/>
      <c r="Q11" s="28"/>
      <c r="R11" s="30"/>
      <c r="S11" s="24"/>
      <c r="T11" s="40"/>
      <c r="U11" s="40"/>
      <c r="V11" s="25">
        <f t="shared" si="0"/>
        <v>0</v>
      </c>
      <c r="W11" s="25">
        <f t="shared" si="1"/>
        <v>0</v>
      </c>
      <c r="X11" s="26"/>
      <c r="Y11" s="27">
        <v>9</v>
      </c>
      <c r="Z11" s="27">
        <v>24</v>
      </c>
      <c r="AA11" s="27">
        <v>12</v>
      </c>
      <c r="AB11" s="26"/>
      <c r="AC11" s="31">
        <f t="shared" si="3"/>
        <v>9771.84</v>
      </c>
      <c r="AD11" s="31">
        <f t="shared" si="4"/>
        <v>0</v>
      </c>
      <c r="AE11" s="31">
        <f t="shared" si="2"/>
        <v>9771.84</v>
      </c>
      <c r="AF11"/>
    </row>
    <row r="12" spans="1:32" ht="24.95" customHeight="1">
      <c r="A12" s="19">
        <v>9</v>
      </c>
      <c r="B12" s="21" t="s">
        <v>268</v>
      </c>
      <c r="C12" s="21" t="s">
        <v>260</v>
      </c>
      <c r="D12" s="21" t="s">
        <v>70</v>
      </c>
      <c r="E12" s="21" t="s">
        <v>122</v>
      </c>
      <c r="F12" s="21" t="s">
        <v>142</v>
      </c>
      <c r="G12" s="21">
        <v>60</v>
      </c>
      <c r="H12" s="20">
        <v>2</v>
      </c>
      <c r="I12" s="22">
        <v>1</v>
      </c>
      <c r="J12" s="27">
        <v>2</v>
      </c>
      <c r="K12" s="23"/>
      <c r="L12" s="28"/>
      <c r="M12" s="28"/>
      <c r="N12" s="29" t="s">
        <v>149</v>
      </c>
      <c r="O12" s="29">
        <v>800</v>
      </c>
      <c r="P12" s="29"/>
      <c r="Q12" s="28"/>
      <c r="R12" s="30"/>
      <c r="S12" s="24"/>
      <c r="T12" s="40"/>
      <c r="U12" s="40"/>
      <c r="V12" s="25">
        <f t="shared" si="0"/>
        <v>0</v>
      </c>
      <c r="W12" s="25">
        <f t="shared" si="1"/>
        <v>0</v>
      </c>
      <c r="X12" s="26"/>
      <c r="Y12" s="27">
        <v>9</v>
      </c>
      <c r="Z12" s="27">
        <v>24</v>
      </c>
      <c r="AA12" s="27">
        <v>12</v>
      </c>
      <c r="AB12" s="26"/>
      <c r="AC12" s="31">
        <f t="shared" si="3"/>
        <v>9020.16</v>
      </c>
      <c r="AD12" s="31">
        <f t="shared" si="4"/>
        <v>0</v>
      </c>
      <c r="AE12" s="31">
        <f t="shared" si="2"/>
        <v>9020.16</v>
      </c>
      <c r="AF12"/>
    </row>
    <row r="13" spans="1:32" ht="24.95" customHeight="1">
      <c r="A13" s="19">
        <v>10</v>
      </c>
      <c r="B13" s="21" t="s">
        <v>268</v>
      </c>
      <c r="C13" s="21" t="s">
        <v>260</v>
      </c>
      <c r="D13" s="21" t="s">
        <v>70</v>
      </c>
      <c r="E13" s="21" t="s">
        <v>275</v>
      </c>
      <c r="F13" s="21" t="s">
        <v>142</v>
      </c>
      <c r="G13" s="21">
        <v>38</v>
      </c>
      <c r="H13" s="20">
        <v>1</v>
      </c>
      <c r="I13" s="22">
        <v>1</v>
      </c>
      <c r="J13" s="27">
        <v>1</v>
      </c>
      <c r="K13" s="23"/>
      <c r="L13" s="28"/>
      <c r="M13" s="28"/>
      <c r="N13" s="29" t="s">
        <v>148</v>
      </c>
      <c r="O13" s="29">
        <v>1200</v>
      </c>
      <c r="P13" s="29"/>
      <c r="Q13" s="28"/>
      <c r="R13" s="30"/>
      <c r="S13" s="24"/>
      <c r="T13" s="40"/>
      <c r="U13" s="40"/>
      <c r="V13" s="25">
        <f t="shared" si="0"/>
        <v>0</v>
      </c>
      <c r="W13" s="25">
        <f t="shared" si="1"/>
        <v>0</v>
      </c>
      <c r="X13" s="26"/>
      <c r="Y13" s="27">
        <v>9</v>
      </c>
      <c r="Z13" s="27">
        <v>24</v>
      </c>
      <c r="AA13" s="27">
        <v>12</v>
      </c>
      <c r="AB13" s="26"/>
      <c r="AC13" s="31">
        <f t="shared" si="3"/>
        <v>2856.384</v>
      </c>
      <c r="AD13" s="31">
        <f t="shared" si="4"/>
        <v>0</v>
      </c>
      <c r="AE13" s="31">
        <f t="shared" si="2"/>
        <v>2856.384</v>
      </c>
      <c r="AF13"/>
    </row>
    <row r="14" spans="1:32" ht="24.95" customHeight="1">
      <c r="A14" s="19">
        <v>11</v>
      </c>
      <c r="B14" s="21" t="s">
        <v>268</v>
      </c>
      <c r="C14" s="21" t="s">
        <v>261</v>
      </c>
      <c r="D14" s="21" t="s">
        <v>70</v>
      </c>
      <c r="E14" s="21" t="s">
        <v>130</v>
      </c>
      <c r="F14" s="21" t="s">
        <v>252</v>
      </c>
      <c r="G14" s="21">
        <v>0</v>
      </c>
      <c r="H14" s="20">
        <v>3</v>
      </c>
      <c r="I14" s="22">
        <v>1</v>
      </c>
      <c r="J14" s="27">
        <v>3</v>
      </c>
      <c r="K14" s="23"/>
      <c r="L14" s="90"/>
      <c r="M14" s="90" t="s">
        <v>391</v>
      </c>
      <c r="N14" s="91" t="s">
        <v>70</v>
      </c>
      <c r="O14" s="91">
        <v>0</v>
      </c>
      <c r="P14" s="91"/>
      <c r="Q14" s="90"/>
      <c r="R14" s="92"/>
      <c r="S14" s="24"/>
      <c r="T14" s="40"/>
      <c r="U14" s="40"/>
      <c r="V14" s="25">
        <f t="shared" si="0"/>
        <v>0</v>
      </c>
      <c r="W14" s="25">
        <f t="shared" si="1"/>
        <v>0</v>
      </c>
      <c r="X14" s="26"/>
      <c r="Y14" s="27">
        <v>9</v>
      </c>
      <c r="Z14" s="27">
        <v>24</v>
      </c>
      <c r="AA14" s="27">
        <v>12</v>
      </c>
      <c r="AB14" s="26"/>
      <c r="AC14" s="31">
        <f t="shared" si="3"/>
        <v>0</v>
      </c>
      <c r="AD14" s="31">
        <f t="shared" si="4"/>
        <v>0</v>
      </c>
      <c r="AE14" s="31">
        <f t="shared" si="2"/>
        <v>0</v>
      </c>
      <c r="AF14"/>
    </row>
    <row r="15" spans="1:32" ht="24.95" customHeight="1">
      <c r="A15" s="19">
        <v>12</v>
      </c>
      <c r="B15" s="21" t="s">
        <v>268</v>
      </c>
      <c r="C15" s="21" t="s">
        <v>262</v>
      </c>
      <c r="D15" s="21" t="s">
        <v>70</v>
      </c>
      <c r="E15" s="21" t="s">
        <v>118</v>
      </c>
      <c r="F15" s="21" t="s">
        <v>137</v>
      </c>
      <c r="G15" s="21">
        <v>42</v>
      </c>
      <c r="H15" s="20">
        <v>32</v>
      </c>
      <c r="I15" s="22">
        <v>1</v>
      </c>
      <c r="J15" s="27">
        <v>32</v>
      </c>
      <c r="K15" s="23"/>
      <c r="L15" s="28"/>
      <c r="M15" s="28"/>
      <c r="N15" s="29" t="s">
        <v>148</v>
      </c>
      <c r="O15" s="29">
        <v>2500</v>
      </c>
      <c r="P15" s="29"/>
      <c r="Q15" s="28"/>
      <c r="R15" s="30"/>
      <c r="S15" s="24"/>
      <c r="T15" s="40"/>
      <c r="U15" s="40"/>
      <c r="V15" s="25">
        <f t="shared" si="0"/>
        <v>0</v>
      </c>
      <c r="W15" s="25">
        <f t="shared" si="1"/>
        <v>0</v>
      </c>
      <c r="X15" s="26"/>
      <c r="Y15" s="27">
        <v>9</v>
      </c>
      <c r="Z15" s="27">
        <v>24</v>
      </c>
      <c r="AA15" s="27">
        <v>12</v>
      </c>
      <c r="AB15" s="26"/>
      <c r="AC15" s="31">
        <f t="shared" si="3"/>
        <v>101025.792</v>
      </c>
      <c r="AD15" s="31">
        <f t="shared" si="4"/>
        <v>0</v>
      </c>
      <c r="AE15" s="31">
        <f t="shared" si="2"/>
        <v>101025.792</v>
      </c>
      <c r="AF15"/>
    </row>
    <row r="16" spans="1:32" ht="24.95" customHeight="1">
      <c r="A16" s="19">
        <v>13</v>
      </c>
      <c r="B16" s="21" t="s">
        <v>268</v>
      </c>
      <c r="C16" s="21" t="s">
        <v>262</v>
      </c>
      <c r="D16" s="21" t="s">
        <v>70</v>
      </c>
      <c r="E16" s="21" t="s">
        <v>276</v>
      </c>
      <c r="F16" s="21" t="s">
        <v>273</v>
      </c>
      <c r="G16" s="21">
        <v>105</v>
      </c>
      <c r="H16" s="20">
        <v>4</v>
      </c>
      <c r="I16" s="22">
        <v>1</v>
      </c>
      <c r="J16" s="27">
        <v>4</v>
      </c>
      <c r="K16" s="23"/>
      <c r="L16" s="28"/>
      <c r="M16" s="28"/>
      <c r="N16" s="29" t="s">
        <v>148</v>
      </c>
      <c r="O16" s="29">
        <v>1400</v>
      </c>
      <c r="P16" s="29"/>
      <c r="Q16" s="28"/>
      <c r="R16" s="30"/>
      <c r="S16" s="24"/>
      <c r="T16" s="40"/>
      <c r="U16" s="40"/>
      <c r="V16" s="25">
        <f t="shared" si="0"/>
        <v>0</v>
      </c>
      <c r="W16" s="25">
        <f t="shared" si="1"/>
        <v>0</v>
      </c>
      <c r="X16" s="26"/>
      <c r="Y16" s="27">
        <v>9</v>
      </c>
      <c r="Z16" s="27">
        <v>24</v>
      </c>
      <c r="AA16" s="27">
        <v>12</v>
      </c>
      <c r="AB16" s="26"/>
      <c r="AC16" s="31">
        <f t="shared" si="3"/>
        <v>31570.560000000001</v>
      </c>
      <c r="AD16" s="31">
        <f t="shared" si="4"/>
        <v>0</v>
      </c>
      <c r="AE16" s="31">
        <f t="shared" si="2"/>
        <v>31570.560000000001</v>
      </c>
      <c r="AF16"/>
    </row>
    <row r="17" spans="1:32" ht="24.95" customHeight="1">
      <c r="A17" s="19">
        <v>14</v>
      </c>
      <c r="B17" s="21" t="s">
        <v>268</v>
      </c>
      <c r="C17" s="21" t="s">
        <v>74</v>
      </c>
      <c r="D17" s="21" t="s">
        <v>70</v>
      </c>
      <c r="E17" s="21" t="s">
        <v>130</v>
      </c>
      <c r="F17" s="21" t="s">
        <v>252</v>
      </c>
      <c r="G17" s="21">
        <v>0</v>
      </c>
      <c r="H17" s="20">
        <v>2</v>
      </c>
      <c r="I17" s="22">
        <v>1</v>
      </c>
      <c r="J17" s="27">
        <v>2</v>
      </c>
      <c r="K17" s="23"/>
      <c r="L17" s="90"/>
      <c r="M17" s="90" t="s">
        <v>391</v>
      </c>
      <c r="N17" s="91" t="s">
        <v>70</v>
      </c>
      <c r="O17" s="91">
        <v>0</v>
      </c>
      <c r="P17" s="91"/>
      <c r="Q17" s="90"/>
      <c r="R17" s="92"/>
      <c r="S17" s="24"/>
      <c r="T17" s="40"/>
      <c r="U17" s="40"/>
      <c r="V17" s="25">
        <f t="shared" si="0"/>
        <v>0</v>
      </c>
      <c r="W17" s="25">
        <f t="shared" si="1"/>
        <v>0</v>
      </c>
      <c r="X17" s="26"/>
      <c r="Y17" s="27">
        <v>9</v>
      </c>
      <c r="Z17" s="27">
        <v>24</v>
      </c>
      <c r="AA17" s="27">
        <v>12</v>
      </c>
      <c r="AB17" s="26"/>
      <c r="AC17" s="31">
        <f t="shared" si="3"/>
        <v>0</v>
      </c>
      <c r="AD17" s="31">
        <f t="shared" si="4"/>
        <v>0</v>
      </c>
      <c r="AE17" s="31">
        <f t="shared" si="2"/>
        <v>0</v>
      </c>
      <c r="AF17"/>
    </row>
    <row r="18" spans="1:32" ht="24.95" customHeight="1">
      <c r="A18" s="19">
        <v>15</v>
      </c>
      <c r="B18" s="21" t="s">
        <v>268</v>
      </c>
      <c r="C18" s="21" t="s">
        <v>74</v>
      </c>
      <c r="D18" s="21" t="s">
        <v>70</v>
      </c>
      <c r="E18" s="21" t="s">
        <v>130</v>
      </c>
      <c r="F18" s="21" t="s">
        <v>277</v>
      </c>
      <c r="G18" s="21">
        <v>0</v>
      </c>
      <c r="H18" s="20">
        <v>1</v>
      </c>
      <c r="I18" s="22">
        <v>1</v>
      </c>
      <c r="J18" s="27">
        <v>1</v>
      </c>
      <c r="K18" s="23"/>
      <c r="L18" s="90"/>
      <c r="M18" s="90" t="s">
        <v>391</v>
      </c>
      <c r="N18" s="91" t="s">
        <v>70</v>
      </c>
      <c r="O18" s="91">
        <v>0</v>
      </c>
      <c r="P18" s="91"/>
      <c r="Q18" s="90"/>
      <c r="R18" s="92"/>
      <c r="S18" s="24"/>
      <c r="T18" s="40"/>
      <c r="U18" s="40"/>
      <c r="V18" s="25">
        <f t="shared" si="0"/>
        <v>0</v>
      </c>
      <c r="W18" s="25">
        <f t="shared" si="1"/>
        <v>0</v>
      </c>
      <c r="X18" s="26"/>
      <c r="Y18" s="27">
        <v>9</v>
      </c>
      <c r="Z18" s="27">
        <v>24</v>
      </c>
      <c r="AA18" s="27">
        <v>12</v>
      </c>
      <c r="AB18" s="26"/>
      <c r="AC18" s="31">
        <f t="shared" si="3"/>
        <v>0</v>
      </c>
      <c r="AD18" s="31">
        <f t="shared" si="4"/>
        <v>0</v>
      </c>
      <c r="AE18" s="31">
        <f t="shared" si="2"/>
        <v>0</v>
      </c>
      <c r="AF18"/>
    </row>
    <row r="19" spans="1:32" ht="24.95" customHeight="1">
      <c r="A19" s="19">
        <v>16</v>
      </c>
      <c r="B19" s="21" t="s">
        <v>268</v>
      </c>
      <c r="C19" s="21" t="s">
        <v>74</v>
      </c>
      <c r="D19" s="21" t="s">
        <v>70</v>
      </c>
      <c r="E19" s="21" t="s">
        <v>130</v>
      </c>
      <c r="F19" s="21" t="s">
        <v>142</v>
      </c>
      <c r="G19" s="21">
        <v>0</v>
      </c>
      <c r="H19" s="20">
        <v>1</v>
      </c>
      <c r="I19" s="22">
        <v>1</v>
      </c>
      <c r="J19" s="27">
        <v>1</v>
      </c>
      <c r="K19" s="23"/>
      <c r="L19" s="90"/>
      <c r="M19" s="90" t="s">
        <v>391</v>
      </c>
      <c r="N19" s="91" t="s">
        <v>70</v>
      </c>
      <c r="O19" s="91">
        <v>0</v>
      </c>
      <c r="P19" s="91"/>
      <c r="Q19" s="90"/>
      <c r="R19" s="92"/>
      <c r="S19" s="24"/>
      <c r="T19" s="40"/>
      <c r="U19" s="40"/>
      <c r="V19" s="25">
        <f t="shared" si="0"/>
        <v>0</v>
      </c>
      <c r="W19" s="25">
        <f t="shared" si="1"/>
        <v>0</v>
      </c>
      <c r="X19" s="26"/>
      <c r="Y19" s="27">
        <v>9</v>
      </c>
      <c r="Z19" s="27">
        <v>24</v>
      </c>
      <c r="AA19" s="27">
        <v>12</v>
      </c>
      <c r="AB19" s="26"/>
      <c r="AC19" s="31">
        <f t="shared" si="3"/>
        <v>0</v>
      </c>
      <c r="AD19" s="31">
        <f t="shared" si="4"/>
        <v>0</v>
      </c>
      <c r="AE19" s="31">
        <f t="shared" si="2"/>
        <v>0</v>
      </c>
      <c r="AF19"/>
    </row>
    <row r="20" spans="1:32" ht="24.95" customHeight="1">
      <c r="A20" s="19">
        <v>17</v>
      </c>
      <c r="B20" s="21" t="s">
        <v>268</v>
      </c>
      <c r="C20" s="21" t="s">
        <v>77</v>
      </c>
      <c r="D20" s="21" t="s">
        <v>70</v>
      </c>
      <c r="E20" s="21" t="s">
        <v>130</v>
      </c>
      <c r="F20" s="21" t="s">
        <v>277</v>
      </c>
      <c r="G20" s="21">
        <v>0</v>
      </c>
      <c r="H20" s="20">
        <v>4</v>
      </c>
      <c r="I20" s="22">
        <v>1</v>
      </c>
      <c r="J20" s="27">
        <v>4</v>
      </c>
      <c r="K20" s="23"/>
      <c r="L20" s="90"/>
      <c r="M20" s="90" t="s">
        <v>391</v>
      </c>
      <c r="N20" s="91" t="s">
        <v>70</v>
      </c>
      <c r="O20" s="91">
        <v>0</v>
      </c>
      <c r="P20" s="91"/>
      <c r="Q20" s="90"/>
      <c r="R20" s="92"/>
      <c r="S20" s="24"/>
      <c r="T20" s="40"/>
      <c r="U20" s="40"/>
      <c r="V20" s="25">
        <f t="shared" si="0"/>
        <v>0</v>
      </c>
      <c r="W20" s="25">
        <f t="shared" si="1"/>
        <v>0</v>
      </c>
      <c r="X20" s="26"/>
      <c r="Y20" s="27">
        <v>9</v>
      </c>
      <c r="Z20" s="27">
        <v>24</v>
      </c>
      <c r="AA20" s="27">
        <v>12</v>
      </c>
      <c r="AB20" s="26"/>
      <c r="AC20" s="31">
        <f t="shared" si="3"/>
        <v>0</v>
      </c>
      <c r="AD20" s="31">
        <f t="shared" si="4"/>
        <v>0</v>
      </c>
      <c r="AE20" s="31">
        <f t="shared" si="2"/>
        <v>0</v>
      </c>
      <c r="AF20"/>
    </row>
    <row r="21" spans="1:32" ht="24.95" customHeight="1">
      <c r="A21" s="19">
        <v>18</v>
      </c>
      <c r="B21" s="21" t="s">
        <v>268</v>
      </c>
      <c r="C21" s="21" t="s">
        <v>77</v>
      </c>
      <c r="D21" s="21" t="s">
        <v>70</v>
      </c>
      <c r="E21" s="21" t="s">
        <v>130</v>
      </c>
      <c r="F21" s="21" t="s">
        <v>142</v>
      </c>
      <c r="G21" s="21">
        <v>0</v>
      </c>
      <c r="H21" s="20">
        <v>1</v>
      </c>
      <c r="I21" s="22">
        <v>1</v>
      </c>
      <c r="J21" s="27">
        <v>1</v>
      </c>
      <c r="K21" s="23"/>
      <c r="L21" s="90"/>
      <c r="M21" s="90" t="s">
        <v>391</v>
      </c>
      <c r="N21" s="91" t="s">
        <v>70</v>
      </c>
      <c r="O21" s="91">
        <v>0</v>
      </c>
      <c r="P21" s="91"/>
      <c r="Q21" s="90"/>
      <c r="R21" s="92"/>
      <c r="S21" s="24"/>
      <c r="T21" s="40"/>
      <c r="U21" s="40"/>
      <c r="V21" s="25">
        <f t="shared" si="0"/>
        <v>0</v>
      </c>
      <c r="W21" s="25">
        <f t="shared" si="1"/>
        <v>0</v>
      </c>
      <c r="X21" s="26"/>
      <c r="Y21" s="27">
        <v>9</v>
      </c>
      <c r="Z21" s="27">
        <v>24</v>
      </c>
      <c r="AA21" s="27">
        <v>12</v>
      </c>
      <c r="AB21" s="26"/>
      <c r="AC21" s="31">
        <f t="shared" si="3"/>
        <v>0</v>
      </c>
      <c r="AD21" s="31">
        <f t="shared" si="4"/>
        <v>0</v>
      </c>
      <c r="AE21" s="31">
        <f t="shared" si="2"/>
        <v>0</v>
      </c>
      <c r="AF21"/>
    </row>
    <row r="22" spans="1:32" ht="24.95" customHeight="1">
      <c r="A22" s="19">
        <v>19</v>
      </c>
      <c r="B22" s="21" t="s">
        <v>268</v>
      </c>
      <c r="C22" s="21" t="s">
        <v>263</v>
      </c>
      <c r="D22" s="21" t="s">
        <v>70</v>
      </c>
      <c r="E22" s="21" t="s">
        <v>118</v>
      </c>
      <c r="F22" s="21" t="s">
        <v>270</v>
      </c>
      <c r="G22" s="21">
        <v>42</v>
      </c>
      <c r="H22" s="20">
        <v>6</v>
      </c>
      <c r="I22" s="22">
        <v>2</v>
      </c>
      <c r="J22" s="27">
        <v>12</v>
      </c>
      <c r="K22" s="23"/>
      <c r="L22" s="28"/>
      <c r="M22" s="28"/>
      <c r="N22" s="29" t="s">
        <v>148</v>
      </c>
      <c r="O22" s="29">
        <v>5000</v>
      </c>
      <c r="P22" s="29"/>
      <c r="Q22" s="28"/>
      <c r="R22" s="30"/>
      <c r="S22" s="24"/>
      <c r="T22" s="40"/>
      <c r="U22" s="40"/>
      <c r="V22" s="25">
        <f t="shared" si="0"/>
        <v>0</v>
      </c>
      <c r="W22" s="25">
        <f t="shared" si="1"/>
        <v>0</v>
      </c>
      <c r="X22" s="26"/>
      <c r="Y22" s="27">
        <v>9</v>
      </c>
      <c r="Z22" s="27">
        <v>24</v>
      </c>
      <c r="AA22" s="27">
        <v>12</v>
      </c>
      <c r="AB22" s="26"/>
      <c r="AC22" s="31">
        <f t="shared" si="3"/>
        <v>37884.671999999999</v>
      </c>
      <c r="AD22" s="31">
        <f t="shared" si="4"/>
        <v>0</v>
      </c>
      <c r="AE22" s="31">
        <f t="shared" si="2"/>
        <v>37884.671999999999</v>
      </c>
      <c r="AF22"/>
    </row>
    <row r="23" spans="1:32" ht="24.95" customHeight="1">
      <c r="A23" s="19">
        <v>20</v>
      </c>
      <c r="B23" s="21" t="s">
        <v>268</v>
      </c>
      <c r="C23" s="21" t="s">
        <v>263</v>
      </c>
      <c r="D23" s="21" t="s">
        <v>70</v>
      </c>
      <c r="E23" s="21" t="s">
        <v>275</v>
      </c>
      <c r="F23" s="21" t="s">
        <v>142</v>
      </c>
      <c r="G23" s="21">
        <v>38</v>
      </c>
      <c r="H23" s="20">
        <v>1</v>
      </c>
      <c r="I23" s="22">
        <v>1</v>
      </c>
      <c r="J23" s="27">
        <v>1</v>
      </c>
      <c r="K23" s="23"/>
      <c r="L23" s="28"/>
      <c r="M23" s="28"/>
      <c r="N23" s="29" t="s">
        <v>148</v>
      </c>
      <c r="O23" s="29">
        <v>1200</v>
      </c>
      <c r="P23" s="29"/>
      <c r="Q23" s="28"/>
      <c r="R23" s="30"/>
      <c r="S23" s="24"/>
      <c r="T23" s="40"/>
      <c r="U23" s="40"/>
      <c r="V23" s="25">
        <f t="shared" si="0"/>
        <v>0</v>
      </c>
      <c r="W23" s="25">
        <f t="shared" si="1"/>
        <v>0</v>
      </c>
      <c r="X23" s="26"/>
      <c r="Y23" s="27">
        <v>9</v>
      </c>
      <c r="Z23" s="27">
        <v>24</v>
      </c>
      <c r="AA23" s="27">
        <v>12</v>
      </c>
      <c r="AB23" s="26"/>
      <c r="AC23" s="31">
        <f t="shared" si="3"/>
        <v>2856.384</v>
      </c>
      <c r="AD23" s="31">
        <f t="shared" si="4"/>
        <v>0</v>
      </c>
      <c r="AE23" s="31">
        <f t="shared" si="2"/>
        <v>2856.384</v>
      </c>
      <c r="AF23"/>
    </row>
    <row r="24" spans="1:32" ht="24.95" customHeight="1">
      <c r="A24" s="19">
        <v>21</v>
      </c>
      <c r="B24" s="21" t="s">
        <v>268</v>
      </c>
      <c r="C24" s="21" t="s">
        <v>264</v>
      </c>
      <c r="D24" s="21" t="s">
        <v>70</v>
      </c>
      <c r="E24" s="21" t="s">
        <v>124</v>
      </c>
      <c r="F24" s="21" t="s">
        <v>274</v>
      </c>
      <c r="G24" s="21">
        <v>26</v>
      </c>
      <c r="H24" s="20">
        <v>1</v>
      </c>
      <c r="I24" s="22">
        <v>4</v>
      </c>
      <c r="J24" s="27">
        <v>4</v>
      </c>
      <c r="K24" s="23"/>
      <c r="L24" s="28"/>
      <c r="M24" s="28"/>
      <c r="N24" s="29" t="s">
        <v>148</v>
      </c>
      <c r="O24" s="29">
        <v>4000</v>
      </c>
      <c r="P24" s="29"/>
      <c r="Q24" s="28"/>
      <c r="R24" s="30"/>
      <c r="S24" s="24"/>
      <c r="T24" s="40"/>
      <c r="U24" s="40"/>
      <c r="V24" s="25">
        <f t="shared" si="0"/>
        <v>0</v>
      </c>
      <c r="W24" s="25">
        <f t="shared" si="1"/>
        <v>0</v>
      </c>
      <c r="X24" s="26"/>
      <c r="Y24" s="27">
        <v>9</v>
      </c>
      <c r="Z24" s="27">
        <v>24</v>
      </c>
      <c r="AA24" s="27">
        <v>12</v>
      </c>
      <c r="AB24" s="26"/>
      <c r="AC24" s="31">
        <f t="shared" si="3"/>
        <v>7817.4719999999998</v>
      </c>
      <c r="AD24" s="31">
        <f t="shared" si="4"/>
        <v>0</v>
      </c>
      <c r="AE24" s="31">
        <f t="shared" si="2"/>
        <v>7817.4719999999998</v>
      </c>
      <c r="AF24"/>
    </row>
    <row r="25" spans="1:32" ht="24.95" customHeight="1">
      <c r="A25" s="19">
        <v>22</v>
      </c>
      <c r="B25" s="21" t="s">
        <v>268</v>
      </c>
      <c r="C25" s="21" t="s">
        <v>265</v>
      </c>
      <c r="D25" s="21" t="s">
        <v>70</v>
      </c>
      <c r="E25" s="21" t="s">
        <v>118</v>
      </c>
      <c r="F25" s="21" t="s">
        <v>128</v>
      </c>
      <c r="G25" s="21">
        <v>42</v>
      </c>
      <c r="H25" s="20">
        <v>6</v>
      </c>
      <c r="I25" s="22">
        <v>2</v>
      </c>
      <c r="J25" s="27">
        <v>12</v>
      </c>
      <c r="K25" s="23"/>
      <c r="L25" s="28"/>
      <c r="M25" s="28"/>
      <c r="N25" s="29" t="s">
        <v>148</v>
      </c>
      <c r="O25" s="29">
        <v>5000</v>
      </c>
      <c r="P25" s="29"/>
      <c r="Q25" s="28"/>
      <c r="R25" s="30"/>
      <c r="S25" s="24"/>
      <c r="T25" s="40"/>
      <c r="U25" s="40"/>
      <c r="V25" s="25">
        <f t="shared" si="0"/>
        <v>0</v>
      </c>
      <c r="W25" s="25">
        <f t="shared" si="1"/>
        <v>0</v>
      </c>
      <c r="X25" s="26"/>
      <c r="Y25" s="27">
        <v>9</v>
      </c>
      <c r="Z25" s="27">
        <v>24</v>
      </c>
      <c r="AA25" s="27">
        <v>12</v>
      </c>
      <c r="AB25" s="26"/>
      <c r="AC25" s="31">
        <f t="shared" si="3"/>
        <v>37884.671999999999</v>
      </c>
      <c r="AD25" s="31">
        <f t="shared" si="4"/>
        <v>0</v>
      </c>
      <c r="AE25" s="31">
        <f t="shared" si="2"/>
        <v>37884.671999999999</v>
      </c>
      <c r="AF25"/>
    </row>
    <row r="26" spans="1:32" ht="24.95" customHeight="1">
      <c r="A26" s="19">
        <v>23</v>
      </c>
      <c r="B26" s="21" t="s">
        <v>268</v>
      </c>
      <c r="C26" s="21" t="s">
        <v>266</v>
      </c>
      <c r="D26" s="21" t="s">
        <v>70</v>
      </c>
      <c r="E26" s="21" t="s">
        <v>118</v>
      </c>
      <c r="F26" s="21" t="s">
        <v>137</v>
      </c>
      <c r="G26" s="21">
        <v>42</v>
      </c>
      <c r="H26" s="20">
        <v>1</v>
      </c>
      <c r="I26" s="22">
        <v>1</v>
      </c>
      <c r="J26" s="27">
        <v>1</v>
      </c>
      <c r="K26" s="23"/>
      <c r="L26" s="28"/>
      <c r="M26" s="28"/>
      <c r="N26" s="29" t="s">
        <v>148</v>
      </c>
      <c r="O26" s="29">
        <v>2500</v>
      </c>
      <c r="P26" s="29"/>
      <c r="Q26" s="28"/>
      <c r="R26" s="30"/>
      <c r="S26" s="24"/>
      <c r="T26" s="40"/>
      <c r="U26" s="40"/>
      <c r="V26" s="25">
        <f t="shared" si="0"/>
        <v>0</v>
      </c>
      <c r="W26" s="25">
        <f t="shared" si="1"/>
        <v>0</v>
      </c>
      <c r="X26" s="26"/>
      <c r="Y26" s="27">
        <v>9</v>
      </c>
      <c r="Z26" s="27">
        <v>24</v>
      </c>
      <c r="AA26" s="27">
        <v>12</v>
      </c>
      <c r="AB26" s="26"/>
      <c r="AC26" s="31">
        <f t="shared" si="3"/>
        <v>3157.056</v>
      </c>
      <c r="AD26" s="31">
        <f t="shared" si="4"/>
        <v>0</v>
      </c>
      <c r="AE26" s="31">
        <f t="shared" si="2"/>
        <v>3157.056</v>
      </c>
      <c r="AF26"/>
    </row>
    <row r="27" spans="1:32" ht="24.95" customHeight="1">
      <c r="A27" s="19">
        <v>24</v>
      </c>
      <c r="B27" s="21" t="s">
        <v>268</v>
      </c>
      <c r="C27" s="21" t="s">
        <v>266</v>
      </c>
      <c r="D27" s="21" t="s">
        <v>70</v>
      </c>
      <c r="E27" s="21" t="s">
        <v>278</v>
      </c>
      <c r="F27" s="21" t="s">
        <v>170</v>
      </c>
      <c r="G27" s="21">
        <v>105</v>
      </c>
      <c r="H27" s="20">
        <v>1</v>
      </c>
      <c r="I27" s="22">
        <v>1</v>
      </c>
      <c r="J27" s="27">
        <v>1</v>
      </c>
      <c r="K27" s="23"/>
      <c r="L27" s="28"/>
      <c r="M27" s="28"/>
      <c r="N27" s="29" t="s">
        <v>149</v>
      </c>
      <c r="O27" s="29">
        <v>700</v>
      </c>
      <c r="P27" s="29"/>
      <c r="Q27" s="28"/>
      <c r="R27" s="30"/>
      <c r="S27" s="24"/>
      <c r="T27" s="40"/>
      <c r="U27" s="40"/>
      <c r="V27" s="25">
        <f t="shared" si="0"/>
        <v>0</v>
      </c>
      <c r="W27" s="25">
        <f t="shared" si="1"/>
        <v>0</v>
      </c>
      <c r="X27" s="26"/>
      <c r="Y27" s="27">
        <v>9</v>
      </c>
      <c r="Z27" s="27">
        <v>24</v>
      </c>
      <c r="AA27" s="27">
        <v>12</v>
      </c>
      <c r="AB27" s="26"/>
      <c r="AC27" s="31">
        <f t="shared" si="3"/>
        <v>7892.64</v>
      </c>
      <c r="AD27" s="31">
        <f t="shared" si="4"/>
        <v>0</v>
      </c>
      <c r="AE27" s="31">
        <f t="shared" si="2"/>
        <v>7892.64</v>
      </c>
      <c r="AF27"/>
    </row>
    <row r="28" spans="1:32" ht="24.95" customHeight="1">
      <c r="A28" s="19">
        <v>25</v>
      </c>
      <c r="B28" s="21" t="s">
        <v>268</v>
      </c>
      <c r="C28" s="21" t="s">
        <v>267</v>
      </c>
      <c r="D28" s="21" t="s">
        <v>70</v>
      </c>
      <c r="E28" s="21" t="s">
        <v>130</v>
      </c>
      <c r="F28" s="21" t="s">
        <v>252</v>
      </c>
      <c r="G28" s="21">
        <v>0</v>
      </c>
      <c r="H28" s="20">
        <v>1</v>
      </c>
      <c r="I28" s="22">
        <v>1</v>
      </c>
      <c r="J28" s="27">
        <v>1</v>
      </c>
      <c r="K28" s="23"/>
      <c r="L28" s="90"/>
      <c r="M28" s="90" t="s">
        <v>391</v>
      </c>
      <c r="N28" s="91" t="s">
        <v>70</v>
      </c>
      <c r="O28" s="91">
        <v>0</v>
      </c>
      <c r="P28" s="91"/>
      <c r="Q28" s="90"/>
      <c r="R28" s="92"/>
      <c r="S28" s="24"/>
      <c r="T28" s="40"/>
      <c r="U28" s="40"/>
      <c r="V28" s="25">
        <f t="shared" si="0"/>
        <v>0</v>
      </c>
      <c r="W28" s="25">
        <f t="shared" si="1"/>
        <v>0</v>
      </c>
      <c r="X28" s="26"/>
      <c r="Y28" s="27">
        <v>9</v>
      </c>
      <c r="Z28" s="27">
        <v>24</v>
      </c>
      <c r="AA28" s="27">
        <v>12</v>
      </c>
      <c r="AB28" s="26"/>
      <c r="AC28" s="31">
        <f t="shared" si="3"/>
        <v>0</v>
      </c>
      <c r="AD28" s="31">
        <f t="shared" si="4"/>
        <v>0</v>
      </c>
      <c r="AE28" s="31">
        <f t="shared" si="2"/>
        <v>0</v>
      </c>
      <c r="AF28"/>
    </row>
    <row r="29" spans="1:32" ht="24.95" customHeight="1">
      <c r="A29" s="19">
        <v>26</v>
      </c>
      <c r="B29" s="21" t="s">
        <v>268</v>
      </c>
      <c r="C29" s="21" t="s">
        <v>267</v>
      </c>
      <c r="D29" s="21" t="s">
        <v>70</v>
      </c>
      <c r="E29" s="21" t="s">
        <v>130</v>
      </c>
      <c r="F29" s="21" t="s">
        <v>142</v>
      </c>
      <c r="G29" s="21">
        <v>0</v>
      </c>
      <c r="H29" s="20">
        <v>1</v>
      </c>
      <c r="I29" s="22">
        <v>1</v>
      </c>
      <c r="J29" s="27">
        <v>1</v>
      </c>
      <c r="K29" s="23"/>
      <c r="L29" s="90"/>
      <c r="M29" s="90" t="s">
        <v>391</v>
      </c>
      <c r="N29" s="91" t="s">
        <v>70</v>
      </c>
      <c r="O29" s="91">
        <v>0</v>
      </c>
      <c r="P29" s="91"/>
      <c r="Q29" s="90"/>
      <c r="R29" s="92"/>
      <c r="S29" s="24"/>
      <c r="T29" s="40"/>
      <c r="U29" s="40"/>
      <c r="V29" s="25">
        <f t="shared" si="0"/>
        <v>0</v>
      </c>
      <c r="W29" s="25">
        <f t="shared" si="1"/>
        <v>0</v>
      </c>
      <c r="X29" s="26"/>
      <c r="Y29" s="27">
        <v>9</v>
      </c>
      <c r="Z29" s="27">
        <v>24</v>
      </c>
      <c r="AA29" s="27">
        <v>12</v>
      </c>
      <c r="AB29" s="26"/>
      <c r="AC29" s="31">
        <f t="shared" si="3"/>
        <v>0</v>
      </c>
      <c r="AD29" s="31">
        <f t="shared" si="4"/>
        <v>0</v>
      </c>
      <c r="AE29" s="31">
        <f t="shared" si="2"/>
        <v>0</v>
      </c>
      <c r="AF29"/>
    </row>
    <row r="30" spans="1:32" ht="24.95" customHeight="1">
      <c r="A30" s="19">
        <v>27</v>
      </c>
      <c r="B30" s="21" t="s">
        <v>268</v>
      </c>
      <c r="C30" s="21" t="s">
        <v>109</v>
      </c>
      <c r="D30" s="21" t="s">
        <v>70</v>
      </c>
      <c r="E30" s="21" t="s">
        <v>118</v>
      </c>
      <c r="F30" s="21" t="s">
        <v>137</v>
      </c>
      <c r="G30" s="21">
        <v>42</v>
      </c>
      <c r="H30" s="20">
        <v>1</v>
      </c>
      <c r="I30" s="22">
        <v>1</v>
      </c>
      <c r="J30" s="27">
        <v>1</v>
      </c>
      <c r="K30" s="23"/>
      <c r="L30" s="28"/>
      <c r="M30" s="28"/>
      <c r="N30" s="29" t="s">
        <v>148</v>
      </c>
      <c r="O30" s="29">
        <v>2500</v>
      </c>
      <c r="P30" s="29"/>
      <c r="Q30" s="28"/>
      <c r="R30" s="30"/>
      <c r="S30" s="24"/>
      <c r="T30" s="40"/>
      <c r="U30" s="40"/>
      <c r="V30" s="25">
        <f t="shared" si="0"/>
        <v>0</v>
      </c>
      <c r="W30" s="25">
        <f t="shared" si="1"/>
        <v>0</v>
      </c>
      <c r="X30" s="26"/>
      <c r="Y30" s="27">
        <v>9</v>
      </c>
      <c r="Z30" s="27">
        <v>24</v>
      </c>
      <c r="AA30" s="27">
        <v>12</v>
      </c>
      <c r="AB30" s="26"/>
      <c r="AC30" s="31">
        <f t="shared" si="3"/>
        <v>3157.056</v>
      </c>
      <c r="AD30" s="31">
        <f t="shared" si="4"/>
        <v>0</v>
      </c>
      <c r="AE30" s="31">
        <f t="shared" si="2"/>
        <v>3157.056</v>
      </c>
      <c r="AF30"/>
    </row>
    <row r="31" spans="1:32" ht="24.95" customHeight="1">
      <c r="A31" s="19">
        <v>28</v>
      </c>
      <c r="B31" s="21" t="s">
        <v>268</v>
      </c>
      <c r="C31" s="21" t="s">
        <v>102</v>
      </c>
      <c r="D31" s="21" t="s">
        <v>70</v>
      </c>
      <c r="E31" s="21" t="s">
        <v>122</v>
      </c>
      <c r="F31" s="21" t="s">
        <v>252</v>
      </c>
      <c r="G31" s="21">
        <v>60</v>
      </c>
      <c r="H31" s="20">
        <v>5</v>
      </c>
      <c r="I31" s="22">
        <v>1</v>
      </c>
      <c r="J31" s="27">
        <v>5</v>
      </c>
      <c r="K31" s="23"/>
      <c r="L31" s="28"/>
      <c r="M31" s="28"/>
      <c r="N31" s="29" t="s">
        <v>149</v>
      </c>
      <c r="O31" s="29">
        <v>500</v>
      </c>
      <c r="P31" s="29"/>
      <c r="Q31" s="28"/>
      <c r="R31" s="30"/>
      <c r="S31" s="24"/>
      <c r="T31" s="40"/>
      <c r="U31" s="40"/>
      <c r="V31" s="25">
        <f t="shared" si="0"/>
        <v>0</v>
      </c>
      <c r="W31" s="25">
        <f t="shared" si="1"/>
        <v>0</v>
      </c>
      <c r="X31" s="26"/>
      <c r="Y31" s="27">
        <v>9</v>
      </c>
      <c r="Z31" s="27">
        <v>24</v>
      </c>
      <c r="AA31" s="27">
        <v>12</v>
      </c>
      <c r="AB31" s="26"/>
      <c r="AC31" s="31">
        <f t="shared" si="3"/>
        <v>22550.400000000001</v>
      </c>
      <c r="AD31" s="31">
        <f t="shared" si="4"/>
        <v>0</v>
      </c>
      <c r="AE31" s="31">
        <f t="shared" si="2"/>
        <v>22550.400000000001</v>
      </c>
      <c r="AF31"/>
    </row>
    <row r="32" spans="1:32" ht="24.95" customHeight="1">
      <c r="A32" s="19">
        <v>29</v>
      </c>
      <c r="B32" s="21" t="s">
        <v>268</v>
      </c>
      <c r="C32" s="21" t="s">
        <v>102</v>
      </c>
      <c r="D32" s="21" t="s">
        <v>70</v>
      </c>
      <c r="E32" s="21" t="s">
        <v>184</v>
      </c>
      <c r="F32" s="21" t="s">
        <v>279</v>
      </c>
      <c r="G32" s="21">
        <v>15</v>
      </c>
      <c r="H32" s="20">
        <v>1</v>
      </c>
      <c r="I32" s="22">
        <v>1</v>
      </c>
      <c r="J32" s="27">
        <v>1</v>
      </c>
      <c r="K32" s="23"/>
      <c r="L32" s="28"/>
      <c r="M32" s="28"/>
      <c r="N32" s="29" t="s">
        <v>148</v>
      </c>
      <c r="O32" s="29">
        <v>1100</v>
      </c>
      <c r="P32" s="29"/>
      <c r="Q32" s="28"/>
      <c r="R32" s="30"/>
      <c r="S32" s="24"/>
      <c r="T32" s="40"/>
      <c r="U32" s="40"/>
      <c r="V32" s="25">
        <f t="shared" si="0"/>
        <v>0</v>
      </c>
      <c r="W32" s="25">
        <f t="shared" si="1"/>
        <v>0</v>
      </c>
      <c r="X32" s="26"/>
      <c r="Y32" s="27">
        <v>9</v>
      </c>
      <c r="Z32" s="27">
        <v>24</v>
      </c>
      <c r="AA32" s="27">
        <v>12</v>
      </c>
      <c r="AB32" s="26"/>
      <c r="AC32" s="31">
        <f t="shared" si="3"/>
        <v>1127.52</v>
      </c>
      <c r="AD32" s="31">
        <f t="shared" si="4"/>
        <v>0</v>
      </c>
      <c r="AE32" s="31">
        <f t="shared" si="2"/>
        <v>1127.52</v>
      </c>
      <c r="AF32"/>
    </row>
    <row r="33" spans="1:32" ht="24.95" customHeight="1">
      <c r="A33" s="19">
        <v>30</v>
      </c>
      <c r="B33" s="21" t="s">
        <v>268</v>
      </c>
      <c r="C33" s="21" t="s">
        <v>102</v>
      </c>
      <c r="D33" s="21" t="s">
        <v>70</v>
      </c>
      <c r="E33" s="21" t="s">
        <v>130</v>
      </c>
      <c r="F33" s="21" t="s">
        <v>141</v>
      </c>
      <c r="G33" s="21">
        <v>0</v>
      </c>
      <c r="H33" s="20">
        <v>2</v>
      </c>
      <c r="I33" s="22">
        <v>1</v>
      </c>
      <c r="J33" s="27">
        <v>2</v>
      </c>
      <c r="K33" s="23"/>
      <c r="L33" s="28"/>
      <c r="M33" s="28"/>
      <c r="N33" s="29" t="s">
        <v>148</v>
      </c>
      <c r="O33" s="29">
        <v>500</v>
      </c>
      <c r="P33" s="29"/>
      <c r="Q33" s="28"/>
      <c r="R33" s="30"/>
      <c r="S33" s="24"/>
      <c r="T33" s="40"/>
      <c r="U33" s="40"/>
      <c r="V33" s="25">
        <f t="shared" si="0"/>
        <v>0</v>
      </c>
      <c r="W33" s="25">
        <f t="shared" si="1"/>
        <v>0</v>
      </c>
      <c r="X33" s="26"/>
      <c r="Y33" s="27">
        <v>9</v>
      </c>
      <c r="Z33" s="27">
        <v>24</v>
      </c>
      <c r="AA33" s="27">
        <v>12</v>
      </c>
      <c r="AB33" s="26"/>
      <c r="AC33" s="31">
        <f t="shared" si="3"/>
        <v>0</v>
      </c>
      <c r="AD33" s="31">
        <f t="shared" si="4"/>
        <v>0</v>
      </c>
      <c r="AE33" s="31">
        <f t="shared" si="2"/>
        <v>0</v>
      </c>
      <c r="AF33"/>
    </row>
    <row r="34" spans="1:32" ht="36.75" customHeight="1">
      <c r="A34" s="2"/>
      <c r="B34" s="88"/>
      <c r="C34" s="88"/>
      <c r="D34" s="88"/>
      <c r="E34" s="88"/>
      <c r="L34" s="41"/>
      <c r="S34" s="32"/>
      <c r="T34" s="32"/>
      <c r="U34" s="32"/>
      <c r="V34" s="35"/>
      <c r="W34" s="35"/>
      <c r="X34" s="26"/>
      <c r="AB34" s="26"/>
      <c r="AC34" s="33">
        <f>SUM(AC4:AC33)</f>
        <v>399292.41600000008</v>
      </c>
      <c r="AD34" s="33">
        <f>SUM(AD4:AD33)</f>
        <v>0</v>
      </c>
      <c r="AE34" s="33">
        <f>SUM(AE4:AE33)</f>
        <v>399292.41600000008</v>
      </c>
      <c r="AF34"/>
    </row>
    <row r="36" spans="1:32">
      <c r="U36" s="118" t="s">
        <v>20</v>
      </c>
      <c r="V36" s="119"/>
      <c r="W36" s="120"/>
      <c r="X36" s="37">
        <f>SUM(V4:V33)</f>
        <v>0</v>
      </c>
    </row>
    <row r="37" spans="1:32">
      <c r="U37" s="118" t="s">
        <v>21</v>
      </c>
      <c r="V37" s="119"/>
      <c r="W37" s="120"/>
      <c r="X37" s="37">
        <f>SUM(W4:W33)</f>
        <v>0</v>
      </c>
    </row>
    <row r="38" spans="1:32">
      <c r="U38" s="118" t="s">
        <v>30</v>
      </c>
      <c r="V38" s="119"/>
      <c r="W38" s="120"/>
      <c r="X38" s="38"/>
    </row>
    <row r="39" spans="1:32">
      <c r="U39" s="118" t="s">
        <v>31</v>
      </c>
      <c r="V39" s="119"/>
      <c r="W39" s="120"/>
      <c r="X39" s="38"/>
    </row>
    <row r="40" spans="1:32">
      <c r="U40" s="118" t="s">
        <v>22</v>
      </c>
      <c r="V40" s="119"/>
      <c r="W40" s="120"/>
      <c r="X40" s="38"/>
    </row>
    <row r="41" spans="1:32">
      <c r="U41" s="118" t="s">
        <v>23</v>
      </c>
      <c r="V41" s="119"/>
      <c r="W41" s="120"/>
      <c r="X41" s="38"/>
    </row>
    <row r="42" spans="1:32">
      <c r="U42" s="118" t="s">
        <v>24</v>
      </c>
      <c r="V42" s="119"/>
      <c r="W42" s="120"/>
      <c r="X42" s="37">
        <f>SUM(X36:X41)</f>
        <v>0</v>
      </c>
    </row>
    <row r="43" spans="1:32">
      <c r="U43" s="118" t="s">
        <v>25</v>
      </c>
      <c r="V43" s="119"/>
      <c r="W43" s="120"/>
      <c r="X43" s="37">
        <f>X42*1.1</f>
        <v>0</v>
      </c>
    </row>
  </sheetData>
  <autoFilter ref="A3:AF33" xr:uid="{B905A635-33F3-4213-AA99-0A6EF886BEFD}"/>
  <mergeCells count="13">
    <mergeCell ref="U36:W36"/>
    <mergeCell ref="U43:W43"/>
    <mergeCell ref="U37:W37"/>
    <mergeCell ref="U38:W38"/>
    <mergeCell ref="U39:W39"/>
    <mergeCell ref="U40:W40"/>
    <mergeCell ref="U41:W41"/>
    <mergeCell ref="U42:W42"/>
    <mergeCell ref="E2:J2"/>
    <mergeCell ref="L2:R2"/>
    <mergeCell ref="Y2:AA2"/>
    <mergeCell ref="AC2:AD2"/>
    <mergeCell ref="AE2:AE3"/>
  </mergeCells>
  <phoneticPr fontId="4"/>
  <conditionalFormatting sqref="B4:J33">
    <cfRule type="containsBlanks" dxfId="16" priority="11">
      <formula>LEN(TRIM(B4))=0</formula>
    </cfRule>
  </conditionalFormatting>
  <conditionalFormatting sqref="L4:R33">
    <cfRule type="containsBlanks" dxfId="15" priority="1">
      <formula>LEN(TRIM(L4))=0</formula>
    </cfRule>
  </conditionalFormatting>
  <conditionalFormatting sqref="Y4:AA33">
    <cfRule type="containsBlanks" dxfId="14" priority="9">
      <formula>LEN(TRIM(Y4))=0</formula>
    </cfRule>
  </conditionalFormatting>
  <dataValidations count="1">
    <dataValidation type="list" allowBlank="1" showInputMessage="1" showErrorMessage="1" sqref="L4:L33" xr:uid="{D229611B-9BBE-48D0-B98A-37B8E51241ED}">
      <formula1>"器具交換,ランプ交換"</formula1>
    </dataValidation>
  </dataValidations>
  <pageMargins left="0.70866141732283472" right="0.70866141732283472" top="0.74803149606299213" bottom="0.74803149606299213" header="0.31496062992125984" footer="0.31496062992125984"/>
  <pageSetup paperSize="8" scale="53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96D27-CDD5-44A5-B5F9-23477CC50214}">
  <sheetPr>
    <tabColor rgb="FFFFFF00"/>
  </sheetPr>
  <dimension ref="A1:AF42"/>
  <sheetViews>
    <sheetView showGridLines="0" view="pageBreakPreview" zoomScale="70" zoomScaleNormal="100" zoomScaleSheetLayoutView="70" workbookViewId="0">
      <pane xSplit="3" ySplit="3" topLeftCell="D4" activePane="bottomRight" state="frozen"/>
      <selection activeCell="F16" sqref="F16"/>
      <selection pane="topRight" activeCell="F16" sqref="F16"/>
      <selection pane="bottomLeft" activeCell="F16" sqref="F16"/>
      <selection pane="bottomRight"/>
    </sheetView>
  </sheetViews>
  <sheetFormatPr defaultRowHeight="18.75"/>
  <cols>
    <col min="1" max="1" width="4" style="3" customWidth="1"/>
    <col min="2" max="2" width="5.75" style="3" customWidth="1"/>
    <col min="3" max="4" width="15.125" style="3" customWidth="1"/>
    <col min="5" max="5" width="13.75" style="3" customWidth="1"/>
    <col min="6" max="6" width="34.5" style="3" customWidth="1"/>
    <col min="7" max="7" width="8.125" style="3" customWidth="1"/>
    <col min="8" max="8" width="6.25" style="3" customWidth="1"/>
    <col min="9" max="9" width="13.5" style="3" customWidth="1"/>
    <col min="10" max="10" width="7" style="3" customWidth="1"/>
    <col min="11" max="11" width="3" customWidth="1"/>
    <col min="12" max="12" width="15.375" customWidth="1"/>
    <col min="13" max="13" width="31" style="4" customWidth="1"/>
    <col min="14" max="15" width="13.125" style="4" customWidth="1"/>
    <col min="16" max="16" width="14.625" style="4" customWidth="1"/>
    <col min="17" max="17" width="37.875" style="4" customWidth="1"/>
    <col min="18" max="18" width="26.5" style="5" customWidth="1"/>
    <col min="19" max="19" width="5" style="5" customWidth="1"/>
    <col min="20" max="23" width="11.125" style="34" customWidth="1"/>
    <col min="24" max="24" width="11.25" style="34" bestFit="1" customWidth="1"/>
    <col min="25" max="25" width="7.875" customWidth="1"/>
    <col min="26" max="28" width="7.125" style="3" customWidth="1"/>
    <col min="29" max="29" width="14.375" bestFit="1" customWidth="1"/>
    <col min="30" max="30" width="13.375" style="9" bestFit="1" customWidth="1"/>
    <col min="31" max="31" width="20.125" bestFit="1" customWidth="1"/>
    <col min="32" max="32" width="24.125" style="9" customWidth="1"/>
    <col min="34" max="44" width="15.875" customWidth="1"/>
    <col min="45" max="45" width="12.625" bestFit="1" customWidth="1"/>
  </cols>
  <sheetData>
    <row r="1" spans="1:32" ht="24.95" customHeight="1">
      <c r="A1" s="1" t="s">
        <v>408</v>
      </c>
      <c r="B1" s="2"/>
      <c r="C1" s="2"/>
      <c r="D1" s="2"/>
      <c r="E1" s="2"/>
      <c r="F1" s="2"/>
      <c r="G1" s="2"/>
      <c r="H1" s="2"/>
      <c r="T1" s="36"/>
      <c r="U1" s="36"/>
      <c r="V1" s="36"/>
      <c r="W1" s="36"/>
      <c r="X1" s="6"/>
      <c r="Z1" s="7" t="s">
        <v>0</v>
      </c>
      <c r="AA1" s="7"/>
      <c r="AB1" s="42">
        <v>29</v>
      </c>
      <c r="AC1" t="s">
        <v>1</v>
      </c>
      <c r="AD1" s="8"/>
    </row>
    <row r="2" spans="1:32" ht="27" customHeight="1">
      <c r="A2" s="2"/>
      <c r="B2" s="2"/>
      <c r="C2" s="2"/>
      <c r="D2" s="2"/>
      <c r="E2" s="121" t="s">
        <v>18</v>
      </c>
      <c r="F2" s="122"/>
      <c r="G2" s="122"/>
      <c r="H2" s="122"/>
      <c r="I2" s="122"/>
      <c r="J2" s="123"/>
      <c r="L2" s="124" t="s">
        <v>19</v>
      </c>
      <c r="M2" s="125"/>
      <c r="N2" s="125"/>
      <c r="O2" s="125"/>
      <c r="P2" s="125"/>
      <c r="Q2" s="125"/>
      <c r="R2" s="126"/>
      <c r="T2" s="10"/>
      <c r="U2" s="10"/>
      <c r="V2" s="10"/>
      <c r="W2" s="10"/>
      <c r="X2"/>
      <c r="Y2" s="127" t="s">
        <v>2</v>
      </c>
      <c r="Z2" s="128"/>
      <c r="AA2" s="129"/>
      <c r="AC2" s="130" t="s">
        <v>3</v>
      </c>
      <c r="AD2" s="131"/>
      <c r="AE2" s="132" t="s">
        <v>4</v>
      </c>
      <c r="AF2"/>
    </row>
    <row r="3" spans="1:32" ht="41.25" thickBot="1">
      <c r="A3" s="11" t="s">
        <v>5</v>
      </c>
      <c r="B3" s="11" t="s">
        <v>6</v>
      </c>
      <c r="C3" s="11" t="s">
        <v>7</v>
      </c>
      <c r="D3" s="11" t="s">
        <v>28</v>
      </c>
      <c r="E3" s="12" t="s">
        <v>8</v>
      </c>
      <c r="F3" s="12" t="s">
        <v>9</v>
      </c>
      <c r="G3" s="12" t="s">
        <v>10</v>
      </c>
      <c r="H3" s="13" t="s">
        <v>11</v>
      </c>
      <c r="I3" s="13" t="s">
        <v>12</v>
      </c>
      <c r="J3" s="13" t="s">
        <v>13</v>
      </c>
      <c r="K3" s="14"/>
      <c r="L3" s="15" t="s">
        <v>29</v>
      </c>
      <c r="M3" s="15" t="s">
        <v>14</v>
      </c>
      <c r="N3" s="15" t="s">
        <v>15</v>
      </c>
      <c r="O3" s="43" t="s">
        <v>399</v>
      </c>
      <c r="P3" s="43" t="s">
        <v>400</v>
      </c>
      <c r="Q3" s="43" t="s">
        <v>398</v>
      </c>
      <c r="R3" s="93" t="s">
        <v>394</v>
      </c>
      <c r="S3" s="16"/>
      <c r="T3" s="39" t="s">
        <v>26</v>
      </c>
      <c r="U3" s="17" t="s">
        <v>16</v>
      </c>
      <c r="V3" s="17" t="s">
        <v>27</v>
      </c>
      <c r="W3" s="17" t="s">
        <v>17</v>
      </c>
      <c r="X3"/>
      <c r="Y3" s="89" t="s">
        <v>151</v>
      </c>
      <c r="Z3" s="89" t="s">
        <v>152</v>
      </c>
      <c r="AA3" s="89" t="s">
        <v>153</v>
      </c>
      <c r="AB3"/>
      <c r="AC3" s="18" t="s">
        <v>18</v>
      </c>
      <c r="AD3" s="18" t="s">
        <v>19</v>
      </c>
      <c r="AE3" s="133"/>
      <c r="AF3"/>
    </row>
    <row r="4" spans="1:32" ht="24.95" customHeight="1" thickTop="1">
      <c r="A4" s="19">
        <v>1</v>
      </c>
      <c r="B4" s="21" t="s">
        <v>68</v>
      </c>
      <c r="C4" s="21" t="s">
        <v>180</v>
      </c>
      <c r="D4" s="21" t="s">
        <v>280</v>
      </c>
      <c r="E4" s="21" t="s">
        <v>183</v>
      </c>
      <c r="F4" s="21" t="s">
        <v>168</v>
      </c>
      <c r="G4" s="21">
        <v>19</v>
      </c>
      <c r="H4" s="20">
        <v>11</v>
      </c>
      <c r="I4" s="22">
        <v>1</v>
      </c>
      <c r="J4" s="27">
        <v>11</v>
      </c>
      <c r="K4" s="23"/>
      <c r="L4" s="28"/>
      <c r="M4" s="28"/>
      <c r="N4" s="29" t="s">
        <v>148</v>
      </c>
      <c r="O4" s="29">
        <v>800</v>
      </c>
      <c r="P4" s="29"/>
      <c r="Q4" s="28"/>
      <c r="R4" s="30"/>
      <c r="S4" s="24"/>
      <c r="T4" s="40"/>
      <c r="U4" s="40"/>
      <c r="V4" s="25">
        <f t="shared" ref="V4:V32" si="0">T4*R4</f>
        <v>0</v>
      </c>
      <c r="W4" s="25">
        <f t="shared" ref="W4:W32" si="1">U4*R4</f>
        <v>0</v>
      </c>
      <c r="X4" s="26"/>
      <c r="Y4" s="27">
        <v>9</v>
      </c>
      <c r="Z4" s="27">
        <v>24</v>
      </c>
      <c r="AA4" s="27">
        <v>12</v>
      </c>
      <c r="AB4" s="26"/>
      <c r="AC4" s="31">
        <f>G4*J4*Y4*Z4*AA4/1000*$AB$1</f>
        <v>15710.111999999999</v>
      </c>
      <c r="AD4" s="31">
        <f>Q4*R4*Y4*Z4*AA4/1000*$AB$1</f>
        <v>0</v>
      </c>
      <c r="AE4" s="31">
        <f t="shared" ref="AE4:AE32" si="2">AC4-AD4</f>
        <v>15710.111999999999</v>
      </c>
      <c r="AF4"/>
    </row>
    <row r="5" spans="1:32" ht="24.95" customHeight="1">
      <c r="A5" s="19">
        <v>2</v>
      </c>
      <c r="B5" s="21" t="s">
        <v>68</v>
      </c>
      <c r="C5" s="21" t="s">
        <v>180</v>
      </c>
      <c r="D5" s="21" t="s">
        <v>280</v>
      </c>
      <c r="E5" s="21" t="s">
        <v>287</v>
      </c>
      <c r="F5" s="21" t="s">
        <v>288</v>
      </c>
      <c r="G5" s="21">
        <v>68</v>
      </c>
      <c r="H5" s="20">
        <v>2</v>
      </c>
      <c r="I5" s="22">
        <v>1</v>
      </c>
      <c r="J5" s="27">
        <v>2</v>
      </c>
      <c r="K5" s="23"/>
      <c r="L5" s="28"/>
      <c r="M5" s="28"/>
      <c r="N5" s="29" t="s">
        <v>150</v>
      </c>
      <c r="O5" s="29">
        <v>3900</v>
      </c>
      <c r="P5" s="29"/>
      <c r="Q5" s="28"/>
      <c r="R5" s="30"/>
      <c r="S5" s="24"/>
      <c r="T5" s="40"/>
      <c r="U5" s="40"/>
      <c r="V5" s="25">
        <f t="shared" si="0"/>
        <v>0</v>
      </c>
      <c r="W5" s="25">
        <f t="shared" si="1"/>
        <v>0</v>
      </c>
      <c r="X5" s="26"/>
      <c r="Y5" s="27">
        <v>9</v>
      </c>
      <c r="Z5" s="27">
        <v>24</v>
      </c>
      <c r="AA5" s="27">
        <v>12</v>
      </c>
      <c r="AB5" s="26"/>
      <c r="AC5" s="31">
        <f t="shared" ref="AC5:AC32" si="3">G5*J5*Y5*Z5*AA5/1000*$AB$1</f>
        <v>10222.848</v>
      </c>
      <c r="AD5" s="31">
        <f t="shared" ref="AD5:AD32" si="4">Q5*R5*Y5*Z5*AA5/1000*$AB$1</f>
        <v>0</v>
      </c>
      <c r="AE5" s="31">
        <f t="shared" si="2"/>
        <v>10222.848</v>
      </c>
      <c r="AF5"/>
    </row>
    <row r="6" spans="1:32" ht="24.95" customHeight="1">
      <c r="A6" s="19">
        <v>3</v>
      </c>
      <c r="B6" s="21" t="s">
        <v>68</v>
      </c>
      <c r="C6" s="21" t="s">
        <v>179</v>
      </c>
      <c r="D6" s="21" t="s">
        <v>70</v>
      </c>
      <c r="E6" s="21" t="s">
        <v>132</v>
      </c>
      <c r="F6" s="21" t="s">
        <v>289</v>
      </c>
      <c r="G6" s="21">
        <v>42</v>
      </c>
      <c r="H6" s="20">
        <v>4</v>
      </c>
      <c r="I6" s="22">
        <v>1</v>
      </c>
      <c r="J6" s="27">
        <v>4</v>
      </c>
      <c r="K6" s="23"/>
      <c r="L6" s="28"/>
      <c r="M6" s="28"/>
      <c r="N6" s="29" t="s">
        <v>148</v>
      </c>
      <c r="O6" s="29">
        <v>2500</v>
      </c>
      <c r="P6" s="29"/>
      <c r="Q6" s="28"/>
      <c r="R6" s="30"/>
      <c r="S6" s="24"/>
      <c r="T6" s="40"/>
      <c r="U6" s="40"/>
      <c r="V6" s="25">
        <f t="shared" si="0"/>
        <v>0</v>
      </c>
      <c r="W6" s="25">
        <f t="shared" si="1"/>
        <v>0</v>
      </c>
      <c r="X6" s="26"/>
      <c r="Y6" s="27">
        <v>9</v>
      </c>
      <c r="Z6" s="27">
        <v>24</v>
      </c>
      <c r="AA6" s="27">
        <v>12</v>
      </c>
      <c r="AB6" s="26"/>
      <c r="AC6" s="31">
        <f t="shared" si="3"/>
        <v>12628.224</v>
      </c>
      <c r="AD6" s="31">
        <f t="shared" si="4"/>
        <v>0</v>
      </c>
      <c r="AE6" s="31">
        <f t="shared" si="2"/>
        <v>12628.224</v>
      </c>
      <c r="AF6"/>
    </row>
    <row r="7" spans="1:32" ht="24.95" customHeight="1">
      <c r="A7" s="19">
        <v>4</v>
      </c>
      <c r="B7" s="21" t="s">
        <v>68</v>
      </c>
      <c r="C7" s="21" t="s">
        <v>179</v>
      </c>
      <c r="D7" s="21" t="s">
        <v>70</v>
      </c>
      <c r="E7" s="21" t="s">
        <v>130</v>
      </c>
      <c r="F7" s="21" t="s">
        <v>210</v>
      </c>
      <c r="G7" s="21">
        <v>0</v>
      </c>
      <c r="H7" s="20">
        <v>9</v>
      </c>
      <c r="I7" s="22">
        <v>1</v>
      </c>
      <c r="J7" s="27">
        <v>9</v>
      </c>
      <c r="K7" s="23"/>
      <c r="L7" s="28"/>
      <c r="M7" s="28"/>
      <c r="N7" s="29" t="s">
        <v>148</v>
      </c>
      <c r="O7" s="29">
        <v>5400</v>
      </c>
      <c r="P7" s="29"/>
      <c r="Q7" s="28"/>
      <c r="R7" s="30"/>
      <c r="S7" s="24"/>
      <c r="T7" s="40"/>
      <c r="U7" s="40"/>
      <c r="V7" s="25">
        <f t="shared" si="0"/>
        <v>0</v>
      </c>
      <c r="W7" s="25">
        <f t="shared" si="1"/>
        <v>0</v>
      </c>
      <c r="X7" s="26"/>
      <c r="Y7" s="27">
        <v>9</v>
      </c>
      <c r="Z7" s="27">
        <v>24</v>
      </c>
      <c r="AA7" s="27">
        <v>12</v>
      </c>
      <c r="AB7" s="26"/>
      <c r="AC7" s="31">
        <f t="shared" si="3"/>
        <v>0</v>
      </c>
      <c r="AD7" s="31">
        <f t="shared" si="4"/>
        <v>0</v>
      </c>
      <c r="AE7" s="31">
        <f t="shared" si="2"/>
        <v>0</v>
      </c>
      <c r="AF7"/>
    </row>
    <row r="8" spans="1:32" ht="24.95" customHeight="1">
      <c r="A8" s="19">
        <v>5</v>
      </c>
      <c r="B8" s="21" t="s">
        <v>68</v>
      </c>
      <c r="C8" s="21" t="s">
        <v>179</v>
      </c>
      <c r="D8" s="21" t="s">
        <v>70</v>
      </c>
      <c r="E8" s="21" t="s">
        <v>130</v>
      </c>
      <c r="F8" s="21" t="s">
        <v>290</v>
      </c>
      <c r="G8" s="21">
        <v>0</v>
      </c>
      <c r="H8" s="20">
        <v>1</v>
      </c>
      <c r="I8" s="22">
        <v>1</v>
      </c>
      <c r="J8" s="27">
        <v>1</v>
      </c>
      <c r="K8" s="23"/>
      <c r="L8" s="28"/>
      <c r="M8" s="28"/>
      <c r="N8" s="29" t="s">
        <v>148</v>
      </c>
      <c r="O8" s="29">
        <v>2500</v>
      </c>
      <c r="P8" s="29"/>
      <c r="Q8" s="28"/>
      <c r="R8" s="30"/>
      <c r="S8" s="24"/>
      <c r="T8" s="40"/>
      <c r="U8" s="40"/>
      <c r="V8" s="25">
        <f t="shared" si="0"/>
        <v>0</v>
      </c>
      <c r="W8" s="25">
        <f t="shared" si="1"/>
        <v>0</v>
      </c>
      <c r="X8" s="26"/>
      <c r="Y8" s="27">
        <v>9</v>
      </c>
      <c r="Z8" s="27">
        <v>24</v>
      </c>
      <c r="AA8" s="27">
        <v>12</v>
      </c>
      <c r="AB8" s="26"/>
      <c r="AC8" s="31">
        <f t="shared" si="3"/>
        <v>0</v>
      </c>
      <c r="AD8" s="31">
        <f t="shared" si="4"/>
        <v>0</v>
      </c>
      <c r="AE8" s="31">
        <f t="shared" si="2"/>
        <v>0</v>
      </c>
      <c r="AF8"/>
    </row>
    <row r="9" spans="1:32" ht="24.95" customHeight="1">
      <c r="A9" s="19">
        <v>6</v>
      </c>
      <c r="B9" s="21" t="s">
        <v>68</v>
      </c>
      <c r="C9" s="21" t="s">
        <v>71</v>
      </c>
      <c r="D9" s="21" t="s">
        <v>281</v>
      </c>
      <c r="E9" s="21" t="s">
        <v>163</v>
      </c>
      <c r="F9" s="21" t="s">
        <v>291</v>
      </c>
      <c r="G9" s="21">
        <v>34</v>
      </c>
      <c r="H9" s="20">
        <v>20</v>
      </c>
      <c r="I9" s="22">
        <v>2</v>
      </c>
      <c r="J9" s="27">
        <v>40</v>
      </c>
      <c r="K9" s="23"/>
      <c r="L9" s="28"/>
      <c r="M9" s="28"/>
      <c r="N9" s="29" t="s">
        <v>148</v>
      </c>
      <c r="O9" s="29">
        <v>5000</v>
      </c>
      <c r="P9" s="29"/>
      <c r="Q9" s="28"/>
      <c r="R9" s="30"/>
      <c r="S9" s="24"/>
      <c r="T9" s="40"/>
      <c r="U9" s="40"/>
      <c r="V9" s="25">
        <f t="shared" si="0"/>
        <v>0</v>
      </c>
      <c r="W9" s="25">
        <f t="shared" si="1"/>
        <v>0</v>
      </c>
      <c r="X9" s="26"/>
      <c r="Y9" s="27">
        <v>9</v>
      </c>
      <c r="Z9" s="27">
        <v>24</v>
      </c>
      <c r="AA9" s="27">
        <v>12</v>
      </c>
      <c r="AB9" s="26"/>
      <c r="AC9" s="31">
        <f t="shared" si="3"/>
        <v>102228.48</v>
      </c>
      <c r="AD9" s="31">
        <f t="shared" si="4"/>
        <v>0</v>
      </c>
      <c r="AE9" s="31">
        <f t="shared" si="2"/>
        <v>102228.48</v>
      </c>
      <c r="AF9"/>
    </row>
    <row r="10" spans="1:32" ht="24.95" customHeight="1">
      <c r="A10" s="19">
        <v>7</v>
      </c>
      <c r="B10" s="21" t="s">
        <v>68</v>
      </c>
      <c r="C10" s="21" t="s">
        <v>225</v>
      </c>
      <c r="D10" s="21" t="s">
        <v>70</v>
      </c>
      <c r="E10" s="21" t="s">
        <v>183</v>
      </c>
      <c r="F10" s="21" t="s">
        <v>168</v>
      </c>
      <c r="G10" s="21">
        <v>19</v>
      </c>
      <c r="H10" s="20">
        <v>2</v>
      </c>
      <c r="I10" s="22">
        <v>1</v>
      </c>
      <c r="J10" s="27">
        <v>2</v>
      </c>
      <c r="K10" s="23"/>
      <c r="L10" s="28"/>
      <c r="M10" s="28"/>
      <c r="N10" s="29" t="s">
        <v>148</v>
      </c>
      <c r="O10" s="29">
        <v>800</v>
      </c>
      <c r="P10" s="29"/>
      <c r="Q10" s="28"/>
      <c r="R10" s="30"/>
      <c r="S10" s="24"/>
      <c r="T10" s="40"/>
      <c r="U10" s="40"/>
      <c r="V10" s="25">
        <f t="shared" si="0"/>
        <v>0</v>
      </c>
      <c r="W10" s="25">
        <f t="shared" si="1"/>
        <v>0</v>
      </c>
      <c r="X10" s="26"/>
      <c r="Y10" s="27">
        <v>9</v>
      </c>
      <c r="Z10" s="27">
        <v>24</v>
      </c>
      <c r="AA10" s="27">
        <v>12</v>
      </c>
      <c r="AB10" s="26"/>
      <c r="AC10" s="31">
        <f t="shared" si="3"/>
        <v>2856.384</v>
      </c>
      <c r="AD10" s="31">
        <f t="shared" si="4"/>
        <v>0</v>
      </c>
      <c r="AE10" s="31">
        <f t="shared" si="2"/>
        <v>2856.384</v>
      </c>
      <c r="AF10"/>
    </row>
    <row r="11" spans="1:32" ht="24.95" customHeight="1">
      <c r="A11" s="19">
        <v>8</v>
      </c>
      <c r="B11" s="21" t="s">
        <v>68</v>
      </c>
      <c r="C11" s="21" t="s">
        <v>225</v>
      </c>
      <c r="D11" s="21" t="s">
        <v>70</v>
      </c>
      <c r="E11" s="21" t="s">
        <v>287</v>
      </c>
      <c r="F11" s="21" t="s">
        <v>288</v>
      </c>
      <c r="G11" s="21">
        <v>68</v>
      </c>
      <c r="H11" s="20">
        <v>4</v>
      </c>
      <c r="I11" s="22">
        <v>1</v>
      </c>
      <c r="J11" s="27">
        <v>4</v>
      </c>
      <c r="K11" s="23"/>
      <c r="L11" s="28"/>
      <c r="M11" s="28"/>
      <c r="N11" s="29" t="s">
        <v>150</v>
      </c>
      <c r="O11" s="29">
        <v>3900</v>
      </c>
      <c r="P11" s="29"/>
      <c r="Q11" s="28"/>
      <c r="R11" s="30"/>
      <c r="S11" s="24"/>
      <c r="T11" s="40"/>
      <c r="U11" s="40"/>
      <c r="V11" s="25">
        <f t="shared" si="0"/>
        <v>0</v>
      </c>
      <c r="W11" s="25">
        <f t="shared" si="1"/>
        <v>0</v>
      </c>
      <c r="X11" s="26"/>
      <c r="Y11" s="27">
        <v>9</v>
      </c>
      <c r="Z11" s="27">
        <v>24</v>
      </c>
      <c r="AA11" s="27">
        <v>12</v>
      </c>
      <c r="AB11" s="26"/>
      <c r="AC11" s="31">
        <f t="shared" si="3"/>
        <v>20445.696</v>
      </c>
      <c r="AD11" s="31">
        <f t="shared" si="4"/>
        <v>0</v>
      </c>
      <c r="AE11" s="31">
        <f t="shared" si="2"/>
        <v>20445.696</v>
      </c>
      <c r="AF11"/>
    </row>
    <row r="12" spans="1:32" ht="24.95" customHeight="1">
      <c r="A12" s="19">
        <v>9</v>
      </c>
      <c r="B12" s="21" t="s">
        <v>68</v>
      </c>
      <c r="C12" s="21" t="s">
        <v>225</v>
      </c>
      <c r="D12" s="21" t="s">
        <v>70</v>
      </c>
      <c r="E12" s="21" t="s">
        <v>130</v>
      </c>
      <c r="F12" s="21" t="s">
        <v>273</v>
      </c>
      <c r="G12" s="21">
        <v>0</v>
      </c>
      <c r="H12" s="20">
        <v>8</v>
      </c>
      <c r="I12" s="22">
        <v>1</v>
      </c>
      <c r="J12" s="27">
        <v>8</v>
      </c>
      <c r="K12" s="23"/>
      <c r="L12" s="28"/>
      <c r="M12" s="28"/>
      <c r="N12" s="29" t="s">
        <v>149</v>
      </c>
      <c r="O12" s="29">
        <v>1000</v>
      </c>
      <c r="P12" s="29"/>
      <c r="Q12" s="28"/>
      <c r="R12" s="30"/>
      <c r="S12" s="24"/>
      <c r="T12" s="40"/>
      <c r="U12" s="40"/>
      <c r="V12" s="25">
        <f t="shared" si="0"/>
        <v>0</v>
      </c>
      <c r="W12" s="25">
        <f t="shared" si="1"/>
        <v>0</v>
      </c>
      <c r="X12" s="26"/>
      <c r="Y12" s="27">
        <v>9</v>
      </c>
      <c r="Z12" s="27">
        <v>24</v>
      </c>
      <c r="AA12" s="27">
        <v>12</v>
      </c>
      <c r="AB12" s="26"/>
      <c r="AC12" s="31">
        <f t="shared" si="3"/>
        <v>0</v>
      </c>
      <c r="AD12" s="31">
        <f t="shared" si="4"/>
        <v>0</v>
      </c>
      <c r="AE12" s="31">
        <f t="shared" si="2"/>
        <v>0</v>
      </c>
      <c r="AF12"/>
    </row>
    <row r="13" spans="1:32" ht="24.95" customHeight="1">
      <c r="A13" s="19">
        <v>10</v>
      </c>
      <c r="B13" s="21" t="s">
        <v>68</v>
      </c>
      <c r="C13" s="21" t="s">
        <v>225</v>
      </c>
      <c r="D13" s="21" t="s">
        <v>70</v>
      </c>
      <c r="E13" s="21" t="s">
        <v>130</v>
      </c>
      <c r="F13" s="21" t="s">
        <v>396</v>
      </c>
      <c r="G13" s="21">
        <v>0</v>
      </c>
      <c r="H13" s="20">
        <v>4</v>
      </c>
      <c r="I13" s="22">
        <v>2</v>
      </c>
      <c r="J13" s="27">
        <v>8</v>
      </c>
      <c r="K13" s="23"/>
      <c r="L13" s="28"/>
      <c r="M13" s="28"/>
      <c r="N13" s="29" t="s">
        <v>148</v>
      </c>
      <c r="O13" s="29">
        <v>5000</v>
      </c>
      <c r="P13" s="29"/>
      <c r="Q13" s="28"/>
      <c r="R13" s="30"/>
      <c r="S13" s="24"/>
      <c r="T13" s="40"/>
      <c r="U13" s="40"/>
      <c r="V13" s="25">
        <f t="shared" si="0"/>
        <v>0</v>
      </c>
      <c r="W13" s="25">
        <f t="shared" si="1"/>
        <v>0</v>
      </c>
      <c r="X13" s="26"/>
      <c r="Y13" s="27">
        <v>9</v>
      </c>
      <c r="Z13" s="27">
        <v>24</v>
      </c>
      <c r="AA13" s="27">
        <v>12</v>
      </c>
      <c r="AB13" s="26"/>
      <c r="AC13" s="31">
        <f t="shared" si="3"/>
        <v>0</v>
      </c>
      <c r="AD13" s="31">
        <f t="shared" si="4"/>
        <v>0</v>
      </c>
      <c r="AE13" s="31">
        <f t="shared" si="2"/>
        <v>0</v>
      </c>
      <c r="AF13"/>
    </row>
    <row r="14" spans="1:32" ht="24.95" customHeight="1">
      <c r="A14" s="19">
        <v>11</v>
      </c>
      <c r="B14" s="21" t="s">
        <v>68</v>
      </c>
      <c r="C14" s="21" t="s">
        <v>225</v>
      </c>
      <c r="D14" s="21" t="s">
        <v>70</v>
      </c>
      <c r="E14" s="21" t="s">
        <v>139</v>
      </c>
      <c r="F14" s="21" t="s">
        <v>292</v>
      </c>
      <c r="G14" s="21">
        <v>10</v>
      </c>
      <c r="H14" s="20">
        <v>1</v>
      </c>
      <c r="I14" s="22">
        <v>1</v>
      </c>
      <c r="J14" s="27">
        <v>1</v>
      </c>
      <c r="K14" s="23"/>
      <c r="L14" s="28"/>
      <c r="M14" s="28"/>
      <c r="N14" s="29" t="s">
        <v>148</v>
      </c>
      <c r="O14" s="29">
        <v>700</v>
      </c>
      <c r="P14" s="29"/>
      <c r="Q14" s="28"/>
      <c r="R14" s="30"/>
      <c r="S14" s="24"/>
      <c r="T14" s="40"/>
      <c r="U14" s="40"/>
      <c r="V14" s="25">
        <f t="shared" si="0"/>
        <v>0</v>
      </c>
      <c r="W14" s="25">
        <f t="shared" si="1"/>
        <v>0</v>
      </c>
      <c r="X14" s="26"/>
      <c r="Y14" s="27">
        <v>9</v>
      </c>
      <c r="Z14" s="27">
        <v>24</v>
      </c>
      <c r="AA14" s="27">
        <v>12</v>
      </c>
      <c r="AB14" s="26"/>
      <c r="AC14" s="31">
        <f t="shared" si="3"/>
        <v>751.68000000000006</v>
      </c>
      <c r="AD14" s="31">
        <f t="shared" si="4"/>
        <v>0</v>
      </c>
      <c r="AE14" s="31">
        <f t="shared" si="2"/>
        <v>751.68000000000006</v>
      </c>
      <c r="AF14"/>
    </row>
    <row r="15" spans="1:32" ht="24.95" customHeight="1">
      <c r="A15" s="19">
        <v>12</v>
      </c>
      <c r="B15" s="21" t="s">
        <v>68</v>
      </c>
      <c r="C15" s="21" t="s">
        <v>225</v>
      </c>
      <c r="D15" s="21" t="s">
        <v>70</v>
      </c>
      <c r="E15" s="21" t="s">
        <v>130</v>
      </c>
      <c r="F15" s="21" t="s">
        <v>234</v>
      </c>
      <c r="G15" s="21">
        <v>0</v>
      </c>
      <c r="H15" s="20">
        <v>4</v>
      </c>
      <c r="I15" s="22">
        <v>1</v>
      </c>
      <c r="J15" s="27">
        <v>4</v>
      </c>
      <c r="K15" s="23"/>
      <c r="L15" s="28"/>
      <c r="M15" s="28"/>
      <c r="N15" s="29" t="s">
        <v>148</v>
      </c>
      <c r="O15" s="29">
        <v>5100</v>
      </c>
      <c r="P15" s="29"/>
      <c r="Q15" s="28"/>
      <c r="R15" s="30"/>
      <c r="S15" s="24"/>
      <c r="T15" s="40"/>
      <c r="U15" s="40"/>
      <c r="V15" s="25">
        <f t="shared" si="0"/>
        <v>0</v>
      </c>
      <c r="W15" s="25">
        <f t="shared" si="1"/>
        <v>0</v>
      </c>
      <c r="X15" s="26"/>
      <c r="Y15" s="27">
        <v>9</v>
      </c>
      <c r="Z15" s="27">
        <v>24</v>
      </c>
      <c r="AA15" s="27">
        <v>12</v>
      </c>
      <c r="AB15" s="26"/>
      <c r="AC15" s="31">
        <f t="shared" si="3"/>
        <v>0</v>
      </c>
      <c r="AD15" s="31">
        <f t="shared" si="4"/>
        <v>0</v>
      </c>
      <c r="AE15" s="31">
        <f t="shared" si="2"/>
        <v>0</v>
      </c>
      <c r="AF15"/>
    </row>
    <row r="16" spans="1:32" ht="24.95" customHeight="1">
      <c r="A16" s="19">
        <v>13</v>
      </c>
      <c r="B16" s="21" t="s">
        <v>68</v>
      </c>
      <c r="C16" s="21" t="s">
        <v>225</v>
      </c>
      <c r="D16" s="21" t="s">
        <v>70</v>
      </c>
      <c r="E16" s="21" t="s">
        <v>167</v>
      </c>
      <c r="F16" s="21" t="s">
        <v>168</v>
      </c>
      <c r="G16" s="21">
        <v>29</v>
      </c>
      <c r="H16" s="20">
        <v>4</v>
      </c>
      <c r="I16" s="22">
        <v>1</v>
      </c>
      <c r="J16" s="27">
        <v>4</v>
      </c>
      <c r="K16" s="23"/>
      <c r="L16" s="28"/>
      <c r="M16" s="28"/>
      <c r="N16" s="29" t="s">
        <v>149</v>
      </c>
      <c r="O16" s="29">
        <v>1000</v>
      </c>
      <c r="P16" s="29"/>
      <c r="Q16" s="28"/>
      <c r="R16" s="30"/>
      <c r="S16" s="24"/>
      <c r="T16" s="40"/>
      <c r="U16" s="40"/>
      <c r="V16" s="25">
        <f t="shared" si="0"/>
        <v>0</v>
      </c>
      <c r="W16" s="25">
        <f t="shared" si="1"/>
        <v>0</v>
      </c>
      <c r="X16" s="26"/>
      <c r="Y16" s="27">
        <v>9</v>
      </c>
      <c r="Z16" s="27">
        <v>24</v>
      </c>
      <c r="AA16" s="27">
        <v>12</v>
      </c>
      <c r="AB16" s="26"/>
      <c r="AC16" s="31">
        <f t="shared" si="3"/>
        <v>8719.4880000000012</v>
      </c>
      <c r="AD16" s="31">
        <f t="shared" si="4"/>
        <v>0</v>
      </c>
      <c r="AE16" s="31">
        <f t="shared" si="2"/>
        <v>8719.4880000000012</v>
      </c>
      <c r="AF16"/>
    </row>
    <row r="17" spans="1:32" ht="24.95" customHeight="1">
      <c r="A17" s="19">
        <v>14</v>
      </c>
      <c r="B17" s="21" t="s">
        <v>68</v>
      </c>
      <c r="C17" s="21" t="s">
        <v>282</v>
      </c>
      <c r="D17" s="21" t="s">
        <v>70</v>
      </c>
      <c r="E17" s="21" t="s">
        <v>130</v>
      </c>
      <c r="F17" s="21" t="s">
        <v>210</v>
      </c>
      <c r="G17" s="21">
        <v>0</v>
      </c>
      <c r="H17" s="20">
        <v>24</v>
      </c>
      <c r="I17" s="22">
        <v>1</v>
      </c>
      <c r="J17" s="27">
        <v>24</v>
      </c>
      <c r="K17" s="23"/>
      <c r="L17" s="28"/>
      <c r="M17" s="28"/>
      <c r="N17" s="29" t="s">
        <v>148</v>
      </c>
      <c r="O17" s="29">
        <v>5400</v>
      </c>
      <c r="P17" s="29"/>
      <c r="Q17" s="28"/>
      <c r="R17" s="30"/>
      <c r="S17" s="24"/>
      <c r="T17" s="40"/>
      <c r="U17" s="40"/>
      <c r="V17" s="25">
        <f t="shared" si="0"/>
        <v>0</v>
      </c>
      <c r="W17" s="25">
        <f t="shared" si="1"/>
        <v>0</v>
      </c>
      <c r="X17" s="26"/>
      <c r="Y17" s="27">
        <v>9</v>
      </c>
      <c r="Z17" s="27">
        <v>24</v>
      </c>
      <c r="AA17" s="27">
        <v>12</v>
      </c>
      <c r="AB17" s="26"/>
      <c r="AC17" s="31">
        <f t="shared" si="3"/>
        <v>0</v>
      </c>
      <c r="AD17" s="31">
        <f t="shared" si="4"/>
        <v>0</v>
      </c>
      <c r="AE17" s="31">
        <f t="shared" si="2"/>
        <v>0</v>
      </c>
      <c r="AF17"/>
    </row>
    <row r="18" spans="1:32" ht="24.95" customHeight="1">
      <c r="A18" s="19">
        <v>15</v>
      </c>
      <c r="B18" s="21" t="s">
        <v>68</v>
      </c>
      <c r="C18" s="21" t="s">
        <v>282</v>
      </c>
      <c r="D18" s="21" t="s">
        <v>70</v>
      </c>
      <c r="E18" s="21" t="s">
        <v>293</v>
      </c>
      <c r="F18" s="21" t="s">
        <v>294</v>
      </c>
      <c r="G18" s="21">
        <v>126</v>
      </c>
      <c r="H18" s="20">
        <v>16</v>
      </c>
      <c r="I18" s="22">
        <v>1</v>
      </c>
      <c r="J18" s="27">
        <v>16</v>
      </c>
      <c r="K18" s="23"/>
      <c r="L18" s="28"/>
      <c r="M18" s="28"/>
      <c r="N18" s="29" t="s">
        <v>149</v>
      </c>
      <c r="O18" s="29">
        <v>2200</v>
      </c>
      <c r="P18" s="29"/>
      <c r="Q18" s="28"/>
      <c r="R18" s="30"/>
      <c r="S18" s="24"/>
      <c r="T18" s="40"/>
      <c r="U18" s="40"/>
      <c r="V18" s="25">
        <f t="shared" si="0"/>
        <v>0</v>
      </c>
      <c r="W18" s="25">
        <f t="shared" si="1"/>
        <v>0</v>
      </c>
      <c r="X18" s="26"/>
      <c r="Y18" s="27">
        <v>9</v>
      </c>
      <c r="Z18" s="27">
        <v>24</v>
      </c>
      <c r="AA18" s="27">
        <v>12</v>
      </c>
      <c r="AB18" s="26"/>
      <c r="AC18" s="31">
        <f t="shared" si="3"/>
        <v>151538.68799999999</v>
      </c>
      <c r="AD18" s="31">
        <f t="shared" si="4"/>
        <v>0</v>
      </c>
      <c r="AE18" s="31">
        <f t="shared" si="2"/>
        <v>151538.68799999999</v>
      </c>
      <c r="AF18"/>
    </row>
    <row r="19" spans="1:32" ht="24.95" customHeight="1">
      <c r="A19" s="19">
        <v>16</v>
      </c>
      <c r="B19" s="21" t="s">
        <v>68</v>
      </c>
      <c r="C19" s="21" t="s">
        <v>195</v>
      </c>
      <c r="D19" s="21" t="s">
        <v>70</v>
      </c>
      <c r="E19" s="21" t="s">
        <v>163</v>
      </c>
      <c r="F19" s="21" t="s">
        <v>165</v>
      </c>
      <c r="G19" s="21">
        <v>34</v>
      </c>
      <c r="H19" s="20">
        <v>4</v>
      </c>
      <c r="I19" s="22">
        <v>1</v>
      </c>
      <c r="J19" s="27">
        <v>4</v>
      </c>
      <c r="K19" s="23"/>
      <c r="L19" s="28"/>
      <c r="M19" s="28"/>
      <c r="N19" s="29" t="s">
        <v>148</v>
      </c>
      <c r="O19" s="29">
        <v>2500</v>
      </c>
      <c r="P19" s="29"/>
      <c r="Q19" s="28"/>
      <c r="R19" s="30"/>
      <c r="S19" s="24"/>
      <c r="T19" s="40"/>
      <c r="U19" s="40"/>
      <c r="V19" s="25">
        <f t="shared" si="0"/>
        <v>0</v>
      </c>
      <c r="W19" s="25">
        <f t="shared" si="1"/>
        <v>0</v>
      </c>
      <c r="X19" s="26"/>
      <c r="Y19" s="27">
        <v>9</v>
      </c>
      <c r="Z19" s="27">
        <v>24</v>
      </c>
      <c r="AA19" s="27">
        <v>12</v>
      </c>
      <c r="AB19" s="26"/>
      <c r="AC19" s="31">
        <f t="shared" si="3"/>
        <v>10222.848</v>
      </c>
      <c r="AD19" s="31">
        <f t="shared" si="4"/>
        <v>0</v>
      </c>
      <c r="AE19" s="31">
        <f t="shared" si="2"/>
        <v>10222.848</v>
      </c>
      <c r="AF19"/>
    </row>
    <row r="20" spans="1:32" ht="24.95" customHeight="1">
      <c r="A20" s="19">
        <v>17</v>
      </c>
      <c r="B20" s="21" t="s">
        <v>68</v>
      </c>
      <c r="C20" s="21" t="s">
        <v>109</v>
      </c>
      <c r="D20" s="21" t="s">
        <v>70</v>
      </c>
      <c r="E20" s="21" t="s">
        <v>118</v>
      </c>
      <c r="F20" s="21" t="s">
        <v>137</v>
      </c>
      <c r="G20" s="21">
        <v>42</v>
      </c>
      <c r="H20" s="20">
        <v>2</v>
      </c>
      <c r="I20" s="22">
        <v>1</v>
      </c>
      <c r="J20" s="27">
        <v>2</v>
      </c>
      <c r="K20" s="23"/>
      <c r="L20" s="28"/>
      <c r="M20" s="28"/>
      <c r="N20" s="29" t="s">
        <v>148</v>
      </c>
      <c r="O20" s="29">
        <v>2500</v>
      </c>
      <c r="P20" s="29"/>
      <c r="Q20" s="28"/>
      <c r="R20" s="30"/>
      <c r="S20" s="24"/>
      <c r="T20" s="40"/>
      <c r="U20" s="40"/>
      <c r="V20" s="25">
        <f t="shared" si="0"/>
        <v>0</v>
      </c>
      <c r="W20" s="25">
        <f t="shared" si="1"/>
        <v>0</v>
      </c>
      <c r="X20" s="26"/>
      <c r="Y20" s="27">
        <v>9</v>
      </c>
      <c r="Z20" s="27">
        <v>24</v>
      </c>
      <c r="AA20" s="27">
        <v>12</v>
      </c>
      <c r="AB20" s="26"/>
      <c r="AC20" s="31">
        <f t="shared" si="3"/>
        <v>6314.1120000000001</v>
      </c>
      <c r="AD20" s="31">
        <f t="shared" si="4"/>
        <v>0</v>
      </c>
      <c r="AE20" s="31">
        <f t="shared" si="2"/>
        <v>6314.1120000000001</v>
      </c>
      <c r="AF20"/>
    </row>
    <row r="21" spans="1:32" ht="24.95" customHeight="1">
      <c r="A21" s="19">
        <v>18</v>
      </c>
      <c r="B21" s="21" t="s">
        <v>68</v>
      </c>
      <c r="C21" s="21" t="s">
        <v>74</v>
      </c>
      <c r="D21" s="21" t="s">
        <v>70</v>
      </c>
      <c r="E21" s="21" t="s">
        <v>122</v>
      </c>
      <c r="F21" s="21" t="s">
        <v>170</v>
      </c>
      <c r="G21" s="21">
        <v>60</v>
      </c>
      <c r="H21" s="20">
        <v>2</v>
      </c>
      <c r="I21" s="22">
        <v>1</v>
      </c>
      <c r="J21" s="27">
        <v>2</v>
      </c>
      <c r="K21" s="23"/>
      <c r="L21" s="28"/>
      <c r="M21" s="28"/>
      <c r="N21" s="29" t="s">
        <v>149</v>
      </c>
      <c r="O21" s="29">
        <v>700</v>
      </c>
      <c r="P21" s="29"/>
      <c r="Q21" s="28"/>
      <c r="R21" s="30"/>
      <c r="S21" s="24"/>
      <c r="T21" s="40"/>
      <c r="U21" s="40"/>
      <c r="V21" s="25">
        <f t="shared" si="0"/>
        <v>0</v>
      </c>
      <c r="W21" s="25">
        <f t="shared" si="1"/>
        <v>0</v>
      </c>
      <c r="X21" s="26"/>
      <c r="Y21" s="27">
        <v>9</v>
      </c>
      <c r="Z21" s="27">
        <v>24</v>
      </c>
      <c r="AA21" s="27">
        <v>12</v>
      </c>
      <c r="AB21" s="26"/>
      <c r="AC21" s="31">
        <f t="shared" si="3"/>
        <v>9020.16</v>
      </c>
      <c r="AD21" s="31">
        <f t="shared" si="4"/>
        <v>0</v>
      </c>
      <c r="AE21" s="31">
        <f t="shared" si="2"/>
        <v>9020.16</v>
      </c>
      <c r="AF21"/>
    </row>
    <row r="22" spans="1:32" ht="24.95" customHeight="1">
      <c r="A22" s="19">
        <v>19</v>
      </c>
      <c r="B22" s="21" t="s">
        <v>68</v>
      </c>
      <c r="C22" s="21" t="s">
        <v>74</v>
      </c>
      <c r="D22" s="21" t="s">
        <v>70</v>
      </c>
      <c r="E22" s="21" t="s">
        <v>130</v>
      </c>
      <c r="F22" s="21" t="s">
        <v>295</v>
      </c>
      <c r="G22" s="21">
        <v>0</v>
      </c>
      <c r="H22" s="20">
        <v>8</v>
      </c>
      <c r="I22" s="22">
        <v>1</v>
      </c>
      <c r="J22" s="27">
        <v>8</v>
      </c>
      <c r="K22" s="23"/>
      <c r="L22" s="90"/>
      <c r="M22" s="90" t="s">
        <v>391</v>
      </c>
      <c r="N22" s="91" t="s">
        <v>70</v>
      </c>
      <c r="O22" s="91">
        <v>0</v>
      </c>
      <c r="P22" s="91"/>
      <c r="Q22" s="90"/>
      <c r="R22" s="92"/>
      <c r="S22" s="24"/>
      <c r="T22" s="40"/>
      <c r="U22" s="40"/>
      <c r="V22" s="25">
        <f t="shared" si="0"/>
        <v>0</v>
      </c>
      <c r="W22" s="25">
        <f t="shared" si="1"/>
        <v>0</v>
      </c>
      <c r="X22" s="26"/>
      <c r="Y22" s="27">
        <v>9</v>
      </c>
      <c r="Z22" s="27">
        <v>24</v>
      </c>
      <c r="AA22" s="27">
        <v>12</v>
      </c>
      <c r="AB22" s="26"/>
      <c r="AC22" s="31">
        <f t="shared" si="3"/>
        <v>0</v>
      </c>
      <c r="AD22" s="31">
        <f t="shared" si="4"/>
        <v>0</v>
      </c>
      <c r="AE22" s="31">
        <f t="shared" si="2"/>
        <v>0</v>
      </c>
      <c r="AF22"/>
    </row>
    <row r="23" spans="1:32" ht="24.95" customHeight="1">
      <c r="A23" s="19">
        <v>20</v>
      </c>
      <c r="B23" s="21" t="s">
        <v>68</v>
      </c>
      <c r="C23" s="21" t="s">
        <v>74</v>
      </c>
      <c r="D23" s="21" t="s">
        <v>70</v>
      </c>
      <c r="E23" s="21" t="s">
        <v>130</v>
      </c>
      <c r="F23" s="21" t="s">
        <v>210</v>
      </c>
      <c r="G23" s="21">
        <v>0</v>
      </c>
      <c r="H23" s="20">
        <v>3</v>
      </c>
      <c r="I23" s="22">
        <v>1</v>
      </c>
      <c r="J23" s="27">
        <v>3</v>
      </c>
      <c r="K23" s="23"/>
      <c r="L23" s="90"/>
      <c r="M23" s="90" t="s">
        <v>391</v>
      </c>
      <c r="N23" s="91" t="s">
        <v>70</v>
      </c>
      <c r="O23" s="91">
        <v>0</v>
      </c>
      <c r="P23" s="91"/>
      <c r="Q23" s="90"/>
      <c r="R23" s="92"/>
      <c r="S23" s="24"/>
      <c r="T23" s="40"/>
      <c r="U23" s="40"/>
      <c r="V23" s="25">
        <f t="shared" si="0"/>
        <v>0</v>
      </c>
      <c r="W23" s="25">
        <f t="shared" si="1"/>
        <v>0</v>
      </c>
      <c r="X23" s="26"/>
      <c r="Y23" s="27">
        <v>9</v>
      </c>
      <c r="Z23" s="27">
        <v>24</v>
      </c>
      <c r="AA23" s="27">
        <v>12</v>
      </c>
      <c r="AB23" s="26"/>
      <c r="AC23" s="31">
        <f t="shared" si="3"/>
        <v>0</v>
      </c>
      <c r="AD23" s="31">
        <f t="shared" si="4"/>
        <v>0</v>
      </c>
      <c r="AE23" s="31">
        <f t="shared" si="2"/>
        <v>0</v>
      </c>
      <c r="AF23"/>
    </row>
    <row r="24" spans="1:32" ht="24.95" customHeight="1">
      <c r="A24" s="19">
        <v>21</v>
      </c>
      <c r="B24" s="21" t="s">
        <v>68</v>
      </c>
      <c r="C24" s="21" t="s">
        <v>77</v>
      </c>
      <c r="D24" s="21" t="s">
        <v>70</v>
      </c>
      <c r="E24" s="21" t="s">
        <v>122</v>
      </c>
      <c r="F24" s="21" t="s">
        <v>170</v>
      </c>
      <c r="G24" s="21">
        <v>60</v>
      </c>
      <c r="H24" s="20">
        <v>2</v>
      </c>
      <c r="I24" s="22">
        <v>1</v>
      </c>
      <c r="J24" s="27">
        <v>2</v>
      </c>
      <c r="K24" s="23"/>
      <c r="L24" s="28"/>
      <c r="M24" s="28"/>
      <c r="N24" s="29" t="s">
        <v>149</v>
      </c>
      <c r="O24" s="29">
        <v>700</v>
      </c>
      <c r="P24" s="29"/>
      <c r="Q24" s="28"/>
      <c r="R24" s="30"/>
      <c r="S24" s="24"/>
      <c r="T24" s="40"/>
      <c r="U24" s="40"/>
      <c r="V24" s="25">
        <f t="shared" si="0"/>
        <v>0</v>
      </c>
      <c r="W24" s="25">
        <f t="shared" si="1"/>
        <v>0</v>
      </c>
      <c r="X24" s="26"/>
      <c r="Y24" s="27">
        <v>9</v>
      </c>
      <c r="Z24" s="27">
        <v>24</v>
      </c>
      <c r="AA24" s="27">
        <v>12</v>
      </c>
      <c r="AB24" s="26"/>
      <c r="AC24" s="31">
        <f t="shared" si="3"/>
        <v>9020.16</v>
      </c>
      <c r="AD24" s="31">
        <f t="shared" si="4"/>
        <v>0</v>
      </c>
      <c r="AE24" s="31">
        <f t="shared" si="2"/>
        <v>9020.16</v>
      </c>
      <c r="AF24"/>
    </row>
    <row r="25" spans="1:32" ht="24.95" customHeight="1">
      <c r="A25" s="19">
        <v>22</v>
      </c>
      <c r="B25" s="21" t="s">
        <v>68</v>
      </c>
      <c r="C25" s="21" t="s">
        <v>77</v>
      </c>
      <c r="D25" s="21" t="s">
        <v>70</v>
      </c>
      <c r="E25" s="21" t="s">
        <v>130</v>
      </c>
      <c r="F25" s="21" t="s">
        <v>295</v>
      </c>
      <c r="G25" s="21">
        <v>0</v>
      </c>
      <c r="H25" s="20">
        <v>8</v>
      </c>
      <c r="I25" s="22">
        <v>1</v>
      </c>
      <c r="J25" s="27">
        <v>8</v>
      </c>
      <c r="K25" s="23"/>
      <c r="L25" s="90"/>
      <c r="M25" s="90" t="s">
        <v>391</v>
      </c>
      <c r="N25" s="91" t="s">
        <v>70</v>
      </c>
      <c r="O25" s="91">
        <v>0</v>
      </c>
      <c r="P25" s="91"/>
      <c r="Q25" s="90"/>
      <c r="R25" s="92"/>
      <c r="S25" s="24"/>
      <c r="T25" s="40"/>
      <c r="U25" s="40"/>
      <c r="V25" s="25">
        <f t="shared" si="0"/>
        <v>0</v>
      </c>
      <c r="W25" s="25">
        <f t="shared" si="1"/>
        <v>0</v>
      </c>
      <c r="X25" s="26"/>
      <c r="Y25" s="27">
        <v>9</v>
      </c>
      <c r="Z25" s="27">
        <v>24</v>
      </c>
      <c r="AA25" s="27">
        <v>12</v>
      </c>
      <c r="AB25" s="26"/>
      <c r="AC25" s="31">
        <f t="shared" si="3"/>
        <v>0</v>
      </c>
      <c r="AD25" s="31">
        <f t="shared" si="4"/>
        <v>0</v>
      </c>
      <c r="AE25" s="31">
        <f t="shared" si="2"/>
        <v>0</v>
      </c>
      <c r="AF25"/>
    </row>
    <row r="26" spans="1:32" ht="24.95" customHeight="1">
      <c r="A26" s="19">
        <v>23</v>
      </c>
      <c r="B26" s="21" t="s">
        <v>68</v>
      </c>
      <c r="C26" s="21" t="s">
        <v>77</v>
      </c>
      <c r="D26" s="21" t="s">
        <v>70</v>
      </c>
      <c r="E26" s="21" t="s">
        <v>130</v>
      </c>
      <c r="F26" s="21" t="s">
        <v>210</v>
      </c>
      <c r="G26" s="21">
        <v>0</v>
      </c>
      <c r="H26" s="20">
        <v>3</v>
      </c>
      <c r="I26" s="22">
        <v>1</v>
      </c>
      <c r="J26" s="27">
        <v>3</v>
      </c>
      <c r="K26" s="23"/>
      <c r="L26" s="90"/>
      <c r="M26" s="90" t="s">
        <v>391</v>
      </c>
      <c r="N26" s="91" t="s">
        <v>70</v>
      </c>
      <c r="O26" s="91">
        <v>0</v>
      </c>
      <c r="P26" s="91"/>
      <c r="Q26" s="90"/>
      <c r="R26" s="92"/>
      <c r="S26" s="24"/>
      <c r="T26" s="40"/>
      <c r="U26" s="40"/>
      <c r="V26" s="25">
        <f t="shared" si="0"/>
        <v>0</v>
      </c>
      <c r="W26" s="25">
        <f t="shared" si="1"/>
        <v>0</v>
      </c>
      <c r="X26" s="26"/>
      <c r="Y26" s="27">
        <v>9</v>
      </c>
      <c r="Z26" s="27">
        <v>24</v>
      </c>
      <c r="AA26" s="27">
        <v>12</v>
      </c>
      <c r="AB26" s="26"/>
      <c r="AC26" s="31">
        <f t="shared" si="3"/>
        <v>0</v>
      </c>
      <c r="AD26" s="31">
        <f t="shared" si="4"/>
        <v>0</v>
      </c>
      <c r="AE26" s="31">
        <f t="shared" si="2"/>
        <v>0</v>
      </c>
      <c r="AF26"/>
    </row>
    <row r="27" spans="1:32" ht="24.95" customHeight="1">
      <c r="A27" s="19">
        <v>24</v>
      </c>
      <c r="B27" s="21" t="s">
        <v>68</v>
      </c>
      <c r="C27" s="21" t="s">
        <v>102</v>
      </c>
      <c r="D27" s="21" t="s">
        <v>283</v>
      </c>
      <c r="E27" s="21" t="s">
        <v>122</v>
      </c>
      <c r="F27" s="21" t="s">
        <v>142</v>
      </c>
      <c r="G27" s="21">
        <v>60</v>
      </c>
      <c r="H27" s="20">
        <v>2</v>
      </c>
      <c r="I27" s="22">
        <v>1</v>
      </c>
      <c r="J27" s="27">
        <v>2</v>
      </c>
      <c r="K27" s="23"/>
      <c r="L27" s="28"/>
      <c r="M27" s="28"/>
      <c r="N27" s="29" t="s">
        <v>148</v>
      </c>
      <c r="O27" s="29">
        <v>500</v>
      </c>
      <c r="P27" s="29"/>
      <c r="Q27" s="28"/>
      <c r="R27" s="30"/>
      <c r="S27" s="24"/>
      <c r="T27" s="40"/>
      <c r="U27" s="40"/>
      <c r="V27" s="25">
        <f t="shared" si="0"/>
        <v>0</v>
      </c>
      <c r="W27" s="25">
        <f t="shared" si="1"/>
        <v>0</v>
      </c>
      <c r="X27" s="26"/>
      <c r="Y27" s="27">
        <v>9</v>
      </c>
      <c r="Z27" s="27">
        <v>24</v>
      </c>
      <c r="AA27" s="27">
        <v>12</v>
      </c>
      <c r="AB27" s="26"/>
      <c r="AC27" s="31">
        <f t="shared" si="3"/>
        <v>9020.16</v>
      </c>
      <c r="AD27" s="31">
        <f t="shared" si="4"/>
        <v>0</v>
      </c>
      <c r="AE27" s="31">
        <f t="shared" si="2"/>
        <v>9020.16</v>
      </c>
      <c r="AF27"/>
    </row>
    <row r="28" spans="1:32" ht="24.95" customHeight="1">
      <c r="A28" s="19">
        <v>25</v>
      </c>
      <c r="B28" s="21" t="s">
        <v>68</v>
      </c>
      <c r="C28" s="21" t="s">
        <v>102</v>
      </c>
      <c r="D28" s="21" t="s">
        <v>283</v>
      </c>
      <c r="E28" s="21" t="s">
        <v>296</v>
      </c>
      <c r="F28" s="21" t="s">
        <v>142</v>
      </c>
      <c r="G28" s="21">
        <v>100</v>
      </c>
      <c r="H28" s="20">
        <v>1</v>
      </c>
      <c r="I28" s="22">
        <v>1</v>
      </c>
      <c r="J28" s="27">
        <v>1</v>
      </c>
      <c r="K28" s="23"/>
      <c r="L28" s="28"/>
      <c r="M28" s="28"/>
      <c r="N28" s="29" t="s">
        <v>148</v>
      </c>
      <c r="O28" s="29">
        <v>1600</v>
      </c>
      <c r="P28" s="29"/>
      <c r="Q28" s="28"/>
      <c r="R28" s="30"/>
      <c r="S28" s="24"/>
      <c r="T28" s="40"/>
      <c r="U28" s="40"/>
      <c r="V28" s="25">
        <f t="shared" si="0"/>
        <v>0</v>
      </c>
      <c r="W28" s="25">
        <f t="shared" si="1"/>
        <v>0</v>
      </c>
      <c r="X28" s="26"/>
      <c r="Y28" s="27">
        <v>9</v>
      </c>
      <c r="Z28" s="27">
        <v>24</v>
      </c>
      <c r="AA28" s="27">
        <v>12</v>
      </c>
      <c r="AB28" s="26"/>
      <c r="AC28" s="31">
        <f t="shared" si="3"/>
        <v>7516.7999999999993</v>
      </c>
      <c r="AD28" s="31">
        <f t="shared" si="4"/>
        <v>0</v>
      </c>
      <c r="AE28" s="31">
        <f t="shared" si="2"/>
        <v>7516.7999999999993</v>
      </c>
      <c r="AF28"/>
    </row>
    <row r="29" spans="1:32" ht="24.95" customHeight="1">
      <c r="A29" s="19">
        <v>26</v>
      </c>
      <c r="B29" s="21" t="s">
        <v>68</v>
      </c>
      <c r="C29" s="21" t="s">
        <v>102</v>
      </c>
      <c r="D29" s="21" t="s">
        <v>283</v>
      </c>
      <c r="E29" s="21" t="s">
        <v>297</v>
      </c>
      <c r="F29" s="21" t="s">
        <v>298</v>
      </c>
      <c r="G29" s="21">
        <v>158</v>
      </c>
      <c r="H29" s="20">
        <v>2</v>
      </c>
      <c r="I29" s="22">
        <v>1</v>
      </c>
      <c r="J29" s="27">
        <v>2</v>
      </c>
      <c r="K29" s="23"/>
      <c r="L29" s="90"/>
      <c r="M29" s="90" t="s">
        <v>391</v>
      </c>
      <c r="N29" s="91" t="s">
        <v>70</v>
      </c>
      <c r="O29" s="91">
        <v>0</v>
      </c>
      <c r="P29" s="91"/>
      <c r="Q29" s="90"/>
      <c r="R29" s="92"/>
      <c r="S29" s="24"/>
      <c r="T29" s="40"/>
      <c r="U29" s="40"/>
      <c r="V29" s="25">
        <f t="shared" si="0"/>
        <v>0</v>
      </c>
      <c r="W29" s="25">
        <f t="shared" si="1"/>
        <v>0</v>
      </c>
      <c r="X29" s="26"/>
      <c r="Y29" s="27">
        <v>9</v>
      </c>
      <c r="Z29" s="27">
        <v>24</v>
      </c>
      <c r="AA29" s="27">
        <v>12</v>
      </c>
      <c r="AB29" s="26"/>
      <c r="AC29" s="31">
        <f t="shared" si="3"/>
        <v>23753.088</v>
      </c>
      <c r="AD29" s="31">
        <f t="shared" si="4"/>
        <v>0</v>
      </c>
      <c r="AE29" s="31">
        <f t="shared" si="2"/>
        <v>23753.088</v>
      </c>
      <c r="AF29"/>
    </row>
    <row r="30" spans="1:32" ht="24.95" customHeight="1">
      <c r="A30" s="19">
        <v>27</v>
      </c>
      <c r="B30" s="21" t="s">
        <v>68</v>
      </c>
      <c r="C30" s="21" t="s">
        <v>284</v>
      </c>
      <c r="D30" s="21" t="s">
        <v>70</v>
      </c>
      <c r="E30" s="21" t="s">
        <v>163</v>
      </c>
      <c r="F30" s="21" t="s">
        <v>166</v>
      </c>
      <c r="G30" s="21">
        <v>34</v>
      </c>
      <c r="H30" s="20">
        <v>4</v>
      </c>
      <c r="I30" s="22">
        <v>1</v>
      </c>
      <c r="J30" s="27">
        <v>4</v>
      </c>
      <c r="K30" s="23"/>
      <c r="L30" s="28"/>
      <c r="M30" s="28"/>
      <c r="N30" s="29" t="s">
        <v>148</v>
      </c>
      <c r="O30" s="29">
        <v>2500</v>
      </c>
      <c r="P30" s="29"/>
      <c r="Q30" s="28"/>
      <c r="R30" s="30"/>
      <c r="S30" s="24"/>
      <c r="T30" s="40"/>
      <c r="U30" s="40"/>
      <c r="V30" s="25">
        <f t="shared" si="0"/>
        <v>0</v>
      </c>
      <c r="W30" s="25">
        <f t="shared" si="1"/>
        <v>0</v>
      </c>
      <c r="X30" s="26"/>
      <c r="Y30" s="27">
        <v>9</v>
      </c>
      <c r="Z30" s="27">
        <v>24</v>
      </c>
      <c r="AA30" s="27">
        <v>12</v>
      </c>
      <c r="AB30" s="26"/>
      <c r="AC30" s="31">
        <f t="shared" si="3"/>
        <v>10222.848</v>
      </c>
      <c r="AD30" s="31">
        <f t="shared" si="4"/>
        <v>0</v>
      </c>
      <c r="AE30" s="31">
        <f t="shared" si="2"/>
        <v>10222.848</v>
      </c>
      <c r="AF30"/>
    </row>
    <row r="31" spans="1:32" ht="24.95" customHeight="1">
      <c r="A31" s="19">
        <v>28</v>
      </c>
      <c r="B31" s="21" t="s">
        <v>68</v>
      </c>
      <c r="C31" s="21" t="s">
        <v>285</v>
      </c>
      <c r="D31" s="21" t="s">
        <v>70</v>
      </c>
      <c r="E31" s="21" t="s">
        <v>130</v>
      </c>
      <c r="F31" s="21" t="s">
        <v>295</v>
      </c>
      <c r="G31" s="21">
        <v>0</v>
      </c>
      <c r="H31" s="20">
        <v>4</v>
      </c>
      <c r="I31" s="22">
        <v>1</v>
      </c>
      <c r="J31" s="27">
        <v>4</v>
      </c>
      <c r="K31" s="23"/>
      <c r="L31" s="90"/>
      <c r="M31" s="90" t="s">
        <v>391</v>
      </c>
      <c r="N31" s="91" t="s">
        <v>70</v>
      </c>
      <c r="O31" s="91">
        <v>0</v>
      </c>
      <c r="P31" s="91"/>
      <c r="Q31" s="90"/>
      <c r="R31" s="92"/>
      <c r="S31" s="24"/>
      <c r="T31" s="40"/>
      <c r="U31" s="40"/>
      <c r="V31" s="25">
        <f t="shared" si="0"/>
        <v>0</v>
      </c>
      <c r="W31" s="25">
        <f t="shared" si="1"/>
        <v>0</v>
      </c>
      <c r="X31" s="26"/>
      <c r="Y31" s="27">
        <v>9</v>
      </c>
      <c r="Z31" s="27">
        <v>24</v>
      </c>
      <c r="AA31" s="27">
        <v>12</v>
      </c>
      <c r="AB31" s="26"/>
      <c r="AC31" s="31">
        <f t="shared" si="3"/>
        <v>0</v>
      </c>
      <c r="AD31" s="31">
        <f t="shared" si="4"/>
        <v>0</v>
      </c>
      <c r="AE31" s="31">
        <f t="shared" si="2"/>
        <v>0</v>
      </c>
      <c r="AF31"/>
    </row>
    <row r="32" spans="1:32" ht="24.95" customHeight="1">
      <c r="A32" s="19">
        <v>29</v>
      </c>
      <c r="B32" s="21" t="s">
        <v>68</v>
      </c>
      <c r="C32" s="21" t="s">
        <v>286</v>
      </c>
      <c r="D32" s="21" t="s">
        <v>70</v>
      </c>
      <c r="E32" s="21" t="s">
        <v>118</v>
      </c>
      <c r="F32" s="21" t="s">
        <v>119</v>
      </c>
      <c r="G32" s="21">
        <v>42</v>
      </c>
      <c r="H32" s="20">
        <v>2</v>
      </c>
      <c r="I32" s="22">
        <v>2</v>
      </c>
      <c r="J32" s="27">
        <v>4</v>
      </c>
      <c r="K32" s="23"/>
      <c r="L32" s="28"/>
      <c r="M32" s="28"/>
      <c r="N32" s="29" t="s">
        <v>148</v>
      </c>
      <c r="O32" s="29">
        <v>5000</v>
      </c>
      <c r="P32" s="29"/>
      <c r="Q32" s="28"/>
      <c r="R32" s="30"/>
      <c r="S32" s="24"/>
      <c r="T32" s="40"/>
      <c r="U32" s="40"/>
      <c r="V32" s="25">
        <f t="shared" si="0"/>
        <v>0</v>
      </c>
      <c r="W32" s="25">
        <f t="shared" si="1"/>
        <v>0</v>
      </c>
      <c r="X32" s="26"/>
      <c r="Y32" s="27">
        <v>9</v>
      </c>
      <c r="Z32" s="27">
        <v>24</v>
      </c>
      <c r="AA32" s="27">
        <v>12</v>
      </c>
      <c r="AB32" s="26"/>
      <c r="AC32" s="31">
        <f t="shared" si="3"/>
        <v>12628.224</v>
      </c>
      <c r="AD32" s="31">
        <f t="shared" si="4"/>
        <v>0</v>
      </c>
      <c r="AE32" s="31">
        <f t="shared" si="2"/>
        <v>12628.224</v>
      </c>
      <c r="AF32"/>
    </row>
    <row r="33" spans="1:32" ht="36.75" customHeight="1">
      <c r="A33" s="2"/>
      <c r="B33" s="88"/>
      <c r="C33" s="88"/>
      <c r="D33" s="88"/>
      <c r="E33" s="88"/>
      <c r="L33" s="41"/>
      <c r="S33" s="32"/>
      <c r="T33" s="32"/>
      <c r="U33" s="32"/>
      <c r="V33" s="35"/>
      <c r="W33" s="35"/>
      <c r="X33" s="26"/>
      <c r="AB33" s="26"/>
      <c r="AC33" s="33">
        <f>SUM(AC4:AC32)</f>
        <v>422819.99999999988</v>
      </c>
      <c r="AD33" s="33">
        <f>SUM(AD4:AD32)</f>
        <v>0</v>
      </c>
      <c r="AE33" s="33">
        <f>SUM(AE4:AE32)</f>
        <v>422819.99999999988</v>
      </c>
      <c r="AF33"/>
    </row>
    <row r="35" spans="1:32">
      <c r="U35" s="118" t="s">
        <v>20</v>
      </c>
      <c r="V35" s="119"/>
      <c r="W35" s="120"/>
      <c r="X35" s="37">
        <f>SUM(V4:V32)</f>
        <v>0</v>
      </c>
    </row>
    <row r="36" spans="1:32">
      <c r="U36" s="118" t="s">
        <v>21</v>
      </c>
      <c r="V36" s="119"/>
      <c r="W36" s="120"/>
      <c r="X36" s="37">
        <f>SUM(W4:W32)</f>
        <v>0</v>
      </c>
    </row>
    <row r="37" spans="1:32">
      <c r="U37" s="118" t="s">
        <v>30</v>
      </c>
      <c r="V37" s="119"/>
      <c r="W37" s="120"/>
      <c r="X37" s="38"/>
    </row>
    <row r="38" spans="1:32">
      <c r="U38" s="118" t="s">
        <v>31</v>
      </c>
      <c r="V38" s="119"/>
      <c r="W38" s="120"/>
      <c r="X38" s="38"/>
    </row>
    <row r="39" spans="1:32">
      <c r="U39" s="118" t="s">
        <v>22</v>
      </c>
      <c r="V39" s="119"/>
      <c r="W39" s="120"/>
      <c r="X39" s="38"/>
    </row>
    <row r="40" spans="1:32">
      <c r="U40" s="118" t="s">
        <v>23</v>
      </c>
      <c r="V40" s="119"/>
      <c r="W40" s="120"/>
      <c r="X40" s="38"/>
    </row>
    <row r="41" spans="1:32">
      <c r="U41" s="118" t="s">
        <v>24</v>
      </c>
      <c r="V41" s="119"/>
      <c r="W41" s="120"/>
      <c r="X41" s="37">
        <f>SUM(X35:X40)</f>
        <v>0</v>
      </c>
    </row>
    <row r="42" spans="1:32">
      <c r="U42" s="118" t="s">
        <v>25</v>
      </c>
      <c r="V42" s="119"/>
      <c r="W42" s="120"/>
      <c r="X42" s="37">
        <f>X41*1.1</f>
        <v>0</v>
      </c>
    </row>
  </sheetData>
  <autoFilter ref="A3:AF32" xr:uid="{B905A635-33F3-4213-AA99-0A6EF886BEFD}"/>
  <mergeCells count="13">
    <mergeCell ref="U35:W35"/>
    <mergeCell ref="U42:W42"/>
    <mergeCell ref="U36:W36"/>
    <mergeCell ref="U37:W37"/>
    <mergeCell ref="U38:W38"/>
    <mergeCell ref="U39:W39"/>
    <mergeCell ref="U40:W40"/>
    <mergeCell ref="U41:W41"/>
    <mergeCell ref="E2:J2"/>
    <mergeCell ref="L2:R2"/>
    <mergeCell ref="Y2:AA2"/>
    <mergeCell ref="AC2:AD2"/>
    <mergeCell ref="AE2:AE3"/>
  </mergeCells>
  <phoneticPr fontId="4"/>
  <conditionalFormatting sqref="B4:J32">
    <cfRule type="containsBlanks" dxfId="13" priority="9">
      <formula>LEN(TRIM(B4))=0</formula>
    </cfRule>
  </conditionalFormatting>
  <conditionalFormatting sqref="L4:R32">
    <cfRule type="containsBlanks" dxfId="12" priority="1">
      <formula>LEN(TRIM(L4))=0</formula>
    </cfRule>
  </conditionalFormatting>
  <conditionalFormatting sqref="Y4:AA32">
    <cfRule type="containsBlanks" dxfId="11" priority="7">
      <formula>LEN(TRIM(Y4))=0</formula>
    </cfRule>
  </conditionalFormatting>
  <dataValidations count="1">
    <dataValidation type="list" allowBlank="1" showInputMessage="1" showErrorMessage="1" sqref="L4:L32" xr:uid="{792F265F-AD91-4CEA-BE49-F5B229C01710}">
      <formula1>"器具交換,ランプ交換"</formula1>
    </dataValidation>
  </dataValidations>
  <pageMargins left="0.70866141732283472" right="0.70866141732283472" top="0.74803149606299213" bottom="0.74803149606299213" header="0.31496062992125984" footer="0.31496062992125984"/>
  <pageSetup paperSize="8" scale="53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24</vt:i4>
      </vt:variant>
    </vt:vector>
  </HeadingPairs>
  <TitlesOfParts>
    <vt:vector size="38" baseType="lpstr">
      <vt:lpstr>様式4-３ (A施設群)</vt:lpstr>
      <vt:lpstr>様式4-5(A施設群 )</vt:lpstr>
      <vt:lpstr>【様式4-6】旧生田小学校</vt:lpstr>
      <vt:lpstr>【様式4-6】富島分団消防器具庫</vt:lpstr>
      <vt:lpstr>【様式4-6】歴史民俗資料館</vt:lpstr>
      <vt:lpstr>【様式4-6】育波公民館</vt:lpstr>
      <vt:lpstr>【様式4-6】仁井公民館</vt:lpstr>
      <vt:lpstr>【様式4-6】室津ふれあいセンター</vt:lpstr>
      <vt:lpstr>【様式4-6】北淡震災記念公園（セミナー）</vt:lpstr>
      <vt:lpstr>【様式4-6】北淡室津サンビーチ</vt:lpstr>
      <vt:lpstr>【様式4-6】北淡県民サンビーチ</vt:lpstr>
      <vt:lpstr>【様式4-6】美湯　松帆の郷</vt:lpstr>
      <vt:lpstr>【様式4-6】北淡震災記念公園</vt:lpstr>
      <vt:lpstr>【様式4-6】生田集会所</vt:lpstr>
      <vt:lpstr>'【様式4-6】育波公民館'!Print_Area</vt:lpstr>
      <vt:lpstr>'【様式4-6】室津ふれあいセンター'!Print_Area</vt:lpstr>
      <vt:lpstr>'【様式4-6】仁井公民館'!Print_Area</vt:lpstr>
      <vt:lpstr>'【様式4-6】生田集会所'!Print_Area</vt:lpstr>
      <vt:lpstr>'【様式4-6】美湯　松帆の郷'!Print_Area</vt:lpstr>
      <vt:lpstr>'【様式4-6】富島分団消防器具庫'!Print_Area</vt:lpstr>
      <vt:lpstr>'【様式4-6】北淡県民サンビーチ'!Print_Area</vt:lpstr>
      <vt:lpstr>'【様式4-6】北淡室津サンビーチ'!Print_Area</vt:lpstr>
      <vt:lpstr>'【様式4-6】北淡震災記念公園'!Print_Area</vt:lpstr>
      <vt:lpstr>'【様式4-6】北淡震災記念公園（セミナー）'!Print_Area</vt:lpstr>
      <vt:lpstr>'【様式4-6】歴史民俗資料館'!Print_Area</vt:lpstr>
      <vt:lpstr>'様式4-5(A施設群 )'!Print_Area</vt:lpstr>
      <vt:lpstr>'【様式4-6】育波公民館'!Print_Titles</vt:lpstr>
      <vt:lpstr>'【様式4-6】旧生田小学校'!Print_Titles</vt:lpstr>
      <vt:lpstr>'【様式4-6】室津ふれあいセンター'!Print_Titles</vt:lpstr>
      <vt:lpstr>'【様式4-6】仁井公民館'!Print_Titles</vt:lpstr>
      <vt:lpstr>'【様式4-6】生田集会所'!Print_Titles</vt:lpstr>
      <vt:lpstr>'【様式4-6】美湯　松帆の郷'!Print_Titles</vt:lpstr>
      <vt:lpstr>'【様式4-6】富島分団消防器具庫'!Print_Titles</vt:lpstr>
      <vt:lpstr>'【様式4-6】北淡県民サンビーチ'!Print_Titles</vt:lpstr>
      <vt:lpstr>'【様式4-6】北淡室津サンビーチ'!Print_Titles</vt:lpstr>
      <vt:lpstr>'【様式4-6】北淡震災記念公園'!Print_Titles</vt:lpstr>
      <vt:lpstr>'【様式4-6】北淡震災記念公園（セミナー）'!Print_Titles</vt:lpstr>
      <vt:lpstr>'【様式4-6】歴史民俗資料館'!Print_Titles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0367</dc:creator>
  <cp:lastModifiedBy>0367</cp:lastModifiedBy>
  <cp:lastPrinted>2026-06-25T04:31:42Z</cp:lastPrinted>
  <dcterms:created xsi:type="dcterms:W3CDTF">2025-04-11T01:50:42Z</dcterms:created>
  <dcterms:modified xsi:type="dcterms:W3CDTF">2026-07-23T04:19:26Z</dcterms:modified>
</cp:coreProperties>
</file>