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FSV01\UserData$\0738\マイ ドキュメント\マイ ドキュメント\財政課　★\77 各種調査（各項目に属さないもの）\05 財政状況資料集\R7\03 HP公開用データ\"/>
    </mc:Choice>
  </mc:AlternateContent>
  <xr:revisionPtr revIDLastSave="0" documentId="13_ncr:1_{83DB14FC-39AD-438A-9A27-C1075DA0679C}" xr6:coauthVersionLast="47" xr6:coauthVersionMax="47" xr10:uidLastSave="{00000000-0000-0000-0000-000000000000}"/>
  <workbookProtection workbookAlgorithmName="SHA-512" workbookHashValue="hE9P3yRvs97/yAmqFeI4ujsqzP9vlToU6acoNAnwoJHQkwtCeGoHGX2QL62wyTAYZ0anXVZhAc+mA3mSmhrn7g==" workbookSaltValue="F1DtvzaQBmEaKlYF6qj4Bg==" workbookSpinCount="100000" lockStructure="1"/>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W38" i="10"/>
  <c r="BE38" i="10"/>
  <c r="AM38" i="10"/>
  <c r="C38" i="10"/>
  <c r="CO37" i="10"/>
  <c r="BW37" i="10"/>
  <c r="AM37" i="10"/>
  <c r="C37" i="10"/>
  <c r="BW36" i="10"/>
  <c r="AM36" i="10"/>
  <c r="C36" i="10"/>
  <c r="BW35" i="10"/>
  <c r="AM35" i="10"/>
  <c r="C35" i="10"/>
  <c r="BW34" i="10"/>
  <c r="C34" i="10"/>
  <c r="CO34" i="10" l="1"/>
  <c r="CO35" i="10" s="1"/>
  <c r="CO36" i="10" s="1"/>
  <c r="U34" i="10"/>
  <c r="U35" i="10" s="1"/>
  <c r="U36" i="10" s="1"/>
  <c r="U37" i="10" s="1"/>
  <c r="U38"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<sst xmlns="http://schemas.openxmlformats.org/spreadsheetml/2006/main" count="1132" uniqueCount="569">
  <si>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</si>
  <si>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</si>
  <si>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</si>
  <si>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</si>
  <si>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</si>
  <si>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</si>
  <si>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</si>
  <si>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</si>
  <si>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</si>
  <si>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</si>
  <si>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</si>
  <si>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</si>
  <si>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</si>
  <si>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</si>
  <si>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</si>
  <si>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</si>
  <si>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</si>
  <si>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</si>
  <si>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</si>
  <si>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</si>
  <si>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</si>
  <si>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</si>
  <si>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</si>
  <si>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</si>
  <si>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</si>
  <si>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</si>
  <si>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</si>
  <si>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</si>
  <si>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</si>
  <si>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</si>
  <si>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</si>
  <si>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</si>
  <si>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</si>
  <si>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</si>
  <si>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</si>
  <si>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</si>
  <si>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</si>
  <si>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</si>
  <si>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</si>
  <si>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</si>
  <si>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</si>
  <si>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</si>
  <si>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</si>
  <si>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</si>
  <si>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</si>
  <si>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</si>
  <si>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</si>
  <si>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</si>
  <si>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</si>
  <si>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</si>
  <si>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</si>
  <si>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</si>
  <si>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</si>
  <si>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</si>
  <si>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</si>
  <si>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</si>
  <si>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</si>
  <si>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</si>
  <si>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</si>
  <si>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</si>
  <si>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</si>
  <si>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</si>
  <si>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</si>
  <si>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</si>
  <si>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</si>
  <si>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</si>
  <si>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</si>
  <si>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</si>
  <si>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</si>
  <si>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</si>
  <si>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</si>
  <si>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</si>
  <si>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</si>
  <si>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</si>
  <si>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</si>
  <si>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</si>
  <si>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</si>
  <si>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</si>
  <si>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</si>
  <si>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</si>
  <si>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</si>
  <si>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</si>
  <si>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</si>
  <si>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</si>
  <si>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</si>
  <si>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</si>
  <si>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</si>
  <si>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</si>
  <si>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</si>
  <si>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</si>
  <si>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</si>
  <si>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</si>
  <si>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</si>
  <si>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</si>
  <si>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</si>
  <si>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</si>
  <si>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</si>
  <si>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</si>
  <si>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</si>
  <si>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</si>
  <si>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</si>
  <si>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</si>
  <si>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</si>
  <si>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</si>
  <si>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</si>
  <si>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</si>
  <si>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</si>
  <si>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</si>
  <si>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</si>
  <si>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</si>
  <si>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</si>
  <si>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</si>
  <si>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</si>
  <si>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</si>
  <si>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</si>
  <si>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</si>
  <si>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</si>
  <si>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</si>
  <si>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</si>
  <si>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</si>
  <si>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</si>
  <si>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</si>
  <si>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</si>
  <si>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</si>
  <si>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</si>
  <si>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</si>
  <si>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</si>
  <si>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</si>
  <si>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</si>
  <si>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</si>
  <si>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</si>
  <si>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</si>
  <si>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</si>
  <si>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</si>
  <si>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</si>
  <si>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</si>
  <si>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</si>
  <si>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</si>
  <si>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</si>
  <si>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</si>
  <si>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</si>
  <si>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</si>
  <si>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</si>
  <si>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</si>
  <si>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</si>
  <si>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</si>
  <si>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</si>
  <si>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</si>
  <si>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</si>
  <si>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</si>
  <si>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</si>
  <si>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</si>
  <si>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</si>
  <si>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</si>
  <si>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</si>
  <si>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</si>
  <si>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</si>
  <si>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</si>
  <si>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</si>
  <si>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</si>
  <si>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</si>
  <si>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</si>
  <si>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</si>
  <si>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</si>
  <si>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</si>
  <si>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</si>
  <si>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</si>
  <si>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</si>
  <si>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</si>
  <si>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</si>
  <si>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</si>
  <si>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</si>
  <si>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</si>
  <si>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</si>
  <si>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</si>
  <si>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</si>
  <si>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</si>
  <si>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</si>
  <si>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</si>
  <si>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</si>
  <si>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</si>
  <si>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</si>
  <si>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</si>
  <si>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</si>
  <si>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</si>
  <si>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</si>
  <si>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</si>
  <si>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</si>
  <si>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</si>
  <si>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</si>
  <si>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</si>
  <si>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</si>
  <si>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</si>
  <si>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</si>
  <si>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</si>
  <si>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</si>
  <si>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</si>
  <si>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</si>
  <si>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</si>
  <si>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</si>
  <si>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</si>
  <si>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</si>
  <si>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</si>
  <si>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兵庫県淡路市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</si>
  <si>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</si>
  <si>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</si>
  <si>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</si>
  <si>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</si>
  <si>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</si>
  <si>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</si>
  <si>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</si>
  <si>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</si>
  <si>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</si>
  <si>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</si>
  <si>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</si>
  <si>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</si>
  <si>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</si>
  <si>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</si>
  <si>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</si>
  <si>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</si>
  <si>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</si>
  <si>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</si>
  <si>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</si>
  <si>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</si>
  <si>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</si>
  <si>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</si>
  <si>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</si>
  <si>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</si>
  <si>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</si>
  <si>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</si>
  <si>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</si>
  <si>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</si>
  <si>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</si>
  <si>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</si>
  <si>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</si>
  <si>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</si>
  <si>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</si>
  <si>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</si>
  <si>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</si>
  <si>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</si>
  <si>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</si>
  <si>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</si>
  <si>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</si>
  <si>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</si>
  <si>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</si>
  <si>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</si>
  <si>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</si>
  <si>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</si>
  <si>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</si>
  <si>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</si>
  <si>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</si>
  <si>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</si>
  <si>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</si>
  <si>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</si>
  <si>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</si>
  <si>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</si>
  <si>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</si>
  <si>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</si>
  <si>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</si>
  <si>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</si>
  <si>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</si>
  <si>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</si>
  <si>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</si>
  <si>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</si>
  <si>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</si>
  <si>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</si>
  <si>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</si>
  <si>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</si>
  <si>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</si>
  <si>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</si>
  <si>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</si>
  <si>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</si>
  <si>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</si>
  <si>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</si>
  <si>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</si>
  <si>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</si>
  <si>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</si>
  <si>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</si>
  <si>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</si>
  <si>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</si>
  <si>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</si>
  <si>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</si>
  <si>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</si>
  <si>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</si>
  <si>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</si>
  <si>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</si>
  <si>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</si>
  <si>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</si>
  <si>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</si>
  <si>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</si>
  <si>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</si>
  <si>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</si>
  <si>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</si>
  <si>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</si>
  <si>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</si>
  <si>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</si>
  <si>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</si>
  <si>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</si>
  <si>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</si>
  <si>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</si>
  <si>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</si>
  <si>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</si>
  <si>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</si>
  <si>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</si>
  <si>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</si>
  <si>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</si>
  <si>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</si>
  <si>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</si>
  <si>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</si>
  <si>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</si>
  <si>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</si>
  <si>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</si>
  <si>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</si>
  <si>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</si>
  <si>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</si>
  <si>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</si>
  <si>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</si>
  <si>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</si>
  <si>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</si>
  <si>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</si>
  <si>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</si>
  <si>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</si>
  <si>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</si>
  <si>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</si>
  <si>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</si>
  <si>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</si>
  <si>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</si>
  <si>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</si>
  <si>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</si>
  <si>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</si>
  <si>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</si>
  <si>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</si>
  <si>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</si>
  <si>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</si>
  <si>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</si>
  <si>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</si>
  <si>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</si>
  <si>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</si>
  <si>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</si>
  <si>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</si>
  <si>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</si>
  <si>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</si>
  <si>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</si>
  <si>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</si>
  <si>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</si>
  <si>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</si>
  <si>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</si>
  <si>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</si>
  <si>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</si>
  <si>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</si>
  <si>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</si>
  <si>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</si>
  <si>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</si>
  <si>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</si>
  <si>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兵庫県淡路市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</si>
  <si>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</si>
  <si>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</si>
  <si>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</si>
  <si>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</si>
  <si>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</si>
  <si>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</si>
  <si>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</si>
  <si>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</si>
  <si>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</si>
  <si>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</si>
  <si>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</si>
  <si>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</si>
  <si>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</si>
  <si>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</si>
  <si>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</si>
  <si>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</si>
  <si>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</si>
  <si>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</si>
  <si>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</si>
  <si>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</si>
  <si>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</si>
  <si>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</si>
  <si>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</si>
  <si>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</si>
  <si>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</si>
  <si>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</si>
  <si>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</si>
  <si>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</si>
  <si>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</si>
  <si>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</si>
  <si>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</si>
  <si>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</si>
  <si>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</si>
  <si>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</si>
  <si>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</si>
  <si>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</si>
  <si>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</si>
  <si>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後期高齢者医療特別会計</t>
    <phoneticPr fontId="5"/>
  </si>
  <si>
    <t>下水道事業会計</t>
    <phoneticPr fontId="5"/>
  </si>
  <si>
    <t>法適用企業</t>
    <phoneticPr fontId="5"/>
  </si>
  <si>
    <t>産地直売所事業特別会計</t>
    <phoneticPr fontId="5"/>
  </si>
  <si>
    <t>法非適用企業</t>
    <phoneticPr fontId="5"/>
  </si>
  <si>
    <t>温泉事業特別会計</t>
    <phoneticPr fontId="5"/>
  </si>
  <si>
    <t>津名港ターミナル事業特別会計</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</si>
  <si>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</si>
  <si>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</si>
  <si>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</si>
  <si>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</si>
  <si>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</si>
  <si>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</si>
  <si>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</si>
  <si>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</si>
  <si>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</si>
  <si>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</si>
  <si>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</si>
  <si>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</si>
  <si>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</si>
  <si>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</si>
  <si>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</si>
  <si>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</si>
  <si>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</si>
  <si>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</si>
  <si>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</si>
  <si>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</si>
  <si>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</si>
  <si>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</si>
  <si>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</si>
  <si>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</si>
  <si>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</si>
  <si>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</si>
  <si>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</si>
  <si>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</si>
  <si>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</si>
  <si>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</si>
  <si>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</si>
  <si>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</si>
  <si>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</si>
  <si>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</si>
  <si>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</si>
  <si>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</si>
  <si>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</si>
  <si>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</si>
  <si>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</si>
  <si>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</si>
  <si>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</si>
  <si>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</si>
  <si>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</si>
  <si>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</si>
  <si>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</si>
  <si>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</si>
  <si>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</si>
  <si>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</si>
  <si>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</si>
  <si>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</si>
  <si>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</si>
  <si>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</si>
  <si>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</si>
  <si>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</si>
  <si>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</si>
  <si>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</si>
  <si>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</si>
  <si>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</si>
  <si>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</si>
  <si>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</si>
  <si>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</si>
  <si>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</si>
  <si>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</si>
  <si>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</si>
  <si>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</si>
  <si>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</si>
  <si>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</si>
  <si>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</si>
  <si>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</si>
  <si>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</si>
  <si>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</si>
  <si>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</si>
  <si>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</si>
  <si>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</si>
  <si>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</si>
  <si>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</si>
  <si>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</si>
  <si>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</si>
  <si>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</si>
  <si>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</si>
  <si>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</si>
  <si>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</si>
  <si>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</si>
  <si>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</si>
  <si>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</si>
  <si>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</si>
  <si>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</si>
  <si>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</si>
  <si>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</si>
  <si>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</si>
  <si>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</si>
  <si>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</si>
  <si>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</si>
  <si>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</si>
  <si>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</si>
  <si>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</si>
  <si>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</si>
  <si>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</si>
  <si>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</si>
  <si>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</si>
  <si>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</si>
  <si>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</si>
  <si>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</si>
  <si>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</si>
  <si>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</si>
  <si>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</si>
  <si>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</si>
  <si>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</si>
  <si>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</si>
  <si>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</si>
  <si>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</si>
  <si>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</si>
  <si>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</si>
  <si>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</si>
  <si>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</si>
  <si>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</si>
  <si>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</si>
  <si>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</si>
  <si>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</si>
  <si>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</si>
  <si>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</si>
  <si>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</si>
  <si>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</si>
  <si>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</si>
  <si>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</si>
  <si>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</si>
  <si>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</si>
  <si>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</si>
  <si>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</si>
  <si>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</si>
  <si>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</si>
  <si>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</si>
  <si>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</si>
  <si>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</si>
  <si>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</si>
  <si>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</si>
  <si>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</si>
  <si>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一般会計</t>
  </si>
  <si>
    <t>介護保険特別会計（保険事業勘定）</t>
  </si>
  <si>
    <t>後期高齢者医療特別会計</t>
  </si>
  <si>
    <t>産地直売所事業特別会計</t>
  </si>
  <si>
    <t>国民健康保険特別会計（事業勘定）</t>
  </si>
  <si>
    <t>温泉事業特別会計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</si>
  <si>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</si>
  <si>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</si>
  <si>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</si>
  <si>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</si>
  <si>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</si>
  <si>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</si>
  <si>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</si>
  <si>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</si>
  <si>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夢と未来へのふるさと基金</t>
    <rPh sb="0" eb="1">
      <t>ユメ</t>
    </rPh>
    <rPh sb="2" eb="4">
      <t>ミライ</t>
    </rPh>
    <rPh sb="10" eb="12">
      <t>キキン</t>
    </rPh>
    <phoneticPr fontId="5"/>
  </si>
  <si>
    <t>公共施設整備等基金</t>
    <rPh sb="0" eb="9">
      <t>コウキョウシセツセイビトウキキン</t>
    </rPh>
    <phoneticPr fontId="5"/>
  </si>
  <si>
    <t>地域振興基金</t>
    <rPh sb="0" eb="6">
      <t>チイキシンコウキキン</t>
    </rPh>
    <phoneticPr fontId="5"/>
  </si>
  <si>
    <t>過疎地域持続的発展基金</t>
    <rPh sb="0" eb="11">
      <t>カソチイキジゾクテキハッテンキキン</t>
    </rPh>
    <phoneticPr fontId="5"/>
  </si>
  <si>
    <t>特定奨学等基金</t>
    <rPh sb="0" eb="5">
      <t>トクテイショウガクトウ</t>
    </rPh>
    <rPh sb="5" eb="7">
      <t>キキン</t>
    </rPh>
    <phoneticPr fontId="5"/>
  </si>
  <si>
    <t>-</t>
    <phoneticPr fontId="2"/>
  </si>
  <si>
    <t>株式会社キャトルセゾン松帆</t>
    <rPh sb="0" eb="4">
      <t>カブシキガイシャ</t>
    </rPh>
    <rPh sb="11" eb="13">
      <t>マツホ</t>
    </rPh>
    <phoneticPr fontId="2"/>
  </si>
  <si>
    <t>株式会社ほくだん</t>
    <rPh sb="0" eb="4">
      <t>カブシキガイシャ</t>
    </rPh>
    <phoneticPr fontId="2"/>
  </si>
  <si>
    <t>株式会社淡路島パルシェ</t>
    <rPh sb="0" eb="4">
      <t>カブシキガイシャ</t>
    </rPh>
    <rPh sb="4" eb="7">
      <t>アワジシマ</t>
    </rPh>
    <phoneticPr fontId="2"/>
  </si>
  <si>
    <t>兵庫県市町村職員退職手当組合</t>
    <rPh sb="0" eb="3">
      <t>ヒョウゴケン</t>
    </rPh>
    <rPh sb="3" eb="14">
      <t>シチョウソンショクインタイショクテアテクミアイ</t>
    </rPh>
    <phoneticPr fontId="2"/>
  </si>
  <si>
    <t>兵庫県町議会議員公務災害補償組合</t>
    <rPh sb="0" eb="3">
      <t>ヒョウゴケン</t>
    </rPh>
    <rPh sb="3" eb="8">
      <t>チョウギカイギイン</t>
    </rPh>
    <rPh sb="8" eb="16">
      <t>コウムサイガイホショウクミアイ</t>
    </rPh>
    <phoneticPr fontId="2"/>
  </si>
  <si>
    <t>兵庫県後期高齢者医療広域連合（一般会計）</t>
    <rPh sb="0" eb="3">
      <t>ヒョウゴケン</t>
    </rPh>
    <rPh sb="3" eb="8">
      <t>コウキコウレイシャ</t>
    </rPh>
    <rPh sb="8" eb="14">
      <t>イリョウコウイキレンゴウ</t>
    </rPh>
    <rPh sb="15" eb="19">
      <t>イッパンカイケイ</t>
    </rPh>
    <phoneticPr fontId="2"/>
  </si>
  <si>
    <t>兵庫県後期高齢者医療広域連合（特別会計）</t>
    <rPh sb="0" eb="3">
      <t>ヒョウゴケン</t>
    </rPh>
    <rPh sb="3" eb="8">
      <t>コウキコウレイシャ</t>
    </rPh>
    <rPh sb="8" eb="14">
      <t>イリョウコウイキレンゴウ</t>
    </rPh>
    <rPh sb="15" eb="17">
      <t>トクベツ</t>
    </rPh>
    <rPh sb="17" eb="19">
      <t>カイケイ</t>
    </rPh>
    <phoneticPr fontId="2"/>
  </si>
  <si>
    <t>淡路広域行政事務組合（一般会計）</t>
    <rPh sb="0" eb="10">
      <t>アワジコウイキギョウセイジムクミアイ</t>
    </rPh>
    <rPh sb="11" eb="15">
      <t>イッパンカイケイ</t>
    </rPh>
    <phoneticPr fontId="2"/>
  </si>
  <si>
    <t>淡路広域行政事務組合（淡路公平委員会特別会計）</t>
    <rPh sb="0" eb="10">
      <t>アワジコウイキギョウセイジムクミアイ</t>
    </rPh>
    <rPh sb="11" eb="13">
      <t>アワジ</t>
    </rPh>
    <rPh sb="13" eb="15">
      <t>コウヘイ</t>
    </rPh>
    <rPh sb="15" eb="18">
      <t>イインカイ</t>
    </rPh>
    <rPh sb="18" eb="20">
      <t>トクベツ</t>
    </rPh>
    <rPh sb="20" eb="22">
      <t>カイケイ</t>
    </rPh>
    <phoneticPr fontId="2"/>
  </si>
  <si>
    <t>淡路広域行政事務組合（淡路食肉センター事業特別会計）</t>
    <rPh sb="0" eb="10">
      <t>アワジコウイキギョウセイジムクミアイ</t>
    </rPh>
    <rPh sb="11" eb="15">
      <t>アワジショクニク</t>
    </rPh>
    <rPh sb="19" eb="21">
      <t>ジギョウ</t>
    </rPh>
    <rPh sb="21" eb="25">
      <t>トクベツカイケイ</t>
    </rPh>
    <phoneticPr fontId="2"/>
  </si>
  <si>
    <t>淡路広域消防事務組合</t>
    <rPh sb="0" eb="10">
      <t>アワジコウイキショウボウジムクミアイ</t>
    </rPh>
    <phoneticPr fontId="2"/>
  </si>
  <si>
    <t>淡路広域水道企業団</t>
    <rPh sb="0" eb="2">
      <t>アワジ</t>
    </rPh>
    <rPh sb="2" eb="9">
      <t>コウイキスイドウキギョウダン</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</si>
  <si>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1">
      <t>シチョウソンケン</t>
    </rPh>
    <rPh sb="21" eb="23">
      <t>ジギョウ</t>
    </rPh>
    <rPh sb="23" eb="27">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</si>
</sst>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607-4306-B1C8-723EA25C71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84510</c:v>
                </c:pt>
                <c:pt idx="1">
                  <c:v>80271</c:v>
                </c:pt>
                <c:pt idx="2">
                  <c:v>97794</c:v>
                </c:pt>
                <c:pt idx="3">
                  <c:v>156213</c:v>
                </c:pt>
                <c:pt idx="4">
                  <c:v>95331</c:v>
                </c:pt>
              </c:numCache>
            </c:numRef>
          </c:val>
          <c:smooth val="0"/>
          <c:extLst>
            <c:ext xmlns:c16="http://schemas.microsoft.com/office/drawing/2014/chart" uri="{C3380CC4-5D6E-409C-BE32-E72D297353CC}">
              <c16:uniqueId val="{00000001-B607-4306-B1C8-723EA25C71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c:v>
                </c:pt>
                <c:pt idx="1">
                  <c:v>5.14</c:v>
                </c:pt>
                <c:pt idx="2">
                  <c:v>0.52</c:v>
                </c:pt>
                <c:pt idx="3">
                  <c:v>1.56</c:v>
                </c:pt>
                <c:pt idx="4">
                  <c:v>0.79</c:v>
                </c:pt>
              </c:numCache>
            </c:numRef>
          </c:val>
          <c:extLst>
            <c:ext xmlns:c16="http://schemas.microsoft.com/office/drawing/2014/chart" uri="{C3380CC4-5D6E-409C-BE32-E72D297353CC}">
              <c16:uniqueId val="{00000000-DACD-48E1-9424-07974DB697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17.03</c:v>
                </c:pt>
                <c:pt idx="1">
                  <c:v>17.04</c:v>
                </c:pt>
                <c:pt idx="2">
                  <c:v>20.37</c:v>
                </c:pt>
                <c:pt idx="3">
                  <c:v>18.89</c:v>
                </c:pt>
                <c:pt idx="4">
                  <c:v>18.04</c:v>
                </c:pt>
              </c:numCache>
            </c:numRef>
          </c:val>
          <c:extLst>
            <c:ext xmlns:c16="http://schemas.microsoft.com/office/drawing/2014/chart" uri="{C3380CC4-5D6E-409C-BE32-E72D297353CC}">
              <c16:uniqueId val="{00000001-DACD-48E1-9424-07974DB697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3.25</c:v>
                </c:pt>
                <c:pt idx="1">
                  <c:v>4.55</c:v>
                </c:pt>
                <c:pt idx="2">
                  <c:v>5.82</c:v>
                </c:pt>
                <c:pt idx="3">
                  <c:v>1.6</c:v>
                </c:pt>
                <c:pt idx="4">
                  <c:v>5.88</c:v>
                </c:pt>
              </c:numCache>
            </c:numRef>
          </c:val>
          <c:smooth val="0"/>
          <c:extLst>
            <c:ext xmlns:c16="http://schemas.microsoft.com/office/drawing/2014/chart" uri="{C3380CC4-5D6E-409C-BE32-E72D297353CC}">
              <c16:uniqueId val="{00000002-DACD-48E1-9424-07974DB697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E198-44F8-93A0-4CE90BDCA1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98-44F8-93A0-4CE90BDCA189}"/>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198-44F8-93A0-4CE90BDCA189}"/>
            </c:ext>
          </c:extLst>
        </c:ser>
        <c:ser>
          <c:idx val="3"/>
          <c:order val="3"/>
          <c:tx>
            <c:strRef>
              <c:f>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198-44F8-93A0-4CE90BDCA189}"/>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0.12</c:v>
                </c:pt>
                <c:pt idx="4">
                  <c:v>#N/A</c:v>
                </c:pt>
                <c:pt idx="5">
                  <c:v>0.04</c:v>
                </c:pt>
                <c:pt idx="6">
                  <c:v>#N/A</c:v>
                </c:pt>
                <c:pt idx="7">
                  <c:v>0.03</c:v>
                </c:pt>
                <c:pt idx="8">
                  <c:v>#N/A</c:v>
                </c:pt>
                <c:pt idx="9">
                  <c:v>0.01</c:v>
                </c:pt>
              </c:numCache>
            </c:numRef>
          </c:val>
          <c:extLst>
            <c:ext xmlns:c16="http://schemas.microsoft.com/office/drawing/2014/chart" uri="{C3380CC4-5D6E-409C-BE32-E72D297353CC}">
              <c16:uniqueId val="{00000004-E198-44F8-93A0-4CE90BDCA189}"/>
            </c:ext>
          </c:extLst>
        </c:ser>
        <c:ser>
          <c:idx val="5"/>
          <c:order val="5"/>
          <c:tx>
            <c:strRef>
              <c:f>データシート!$A$32</c:f>
              <c:strCache>
                <c:ptCount val="1"/>
                <c:pt idx="0">
                  <c:v>産地直売所事業特別会計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0.01</c:v>
                </c:pt>
                <c:pt idx="8">
                  <c:v>#N/A</c:v>
                </c:pt>
                <c:pt idx="9">
                  <c:v>0.06</c:v>
                </c:pt>
              </c:numCache>
            </c:numRef>
          </c:val>
          <c:extLst>
            <c:ext xmlns:c16="http://schemas.microsoft.com/office/drawing/2014/chart" uri="{C3380CC4-5D6E-409C-BE32-E72D297353CC}">
              <c16:uniqueId val="{00000005-E198-44F8-93A0-4CE90BDCA18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0.15</c:v>
                </c:pt>
                <c:pt idx="4">
                  <c:v>#N/A</c:v>
                </c:pt>
                <c:pt idx="5">
                  <c:v>0.18</c:v>
                </c:pt>
                <c:pt idx="6">
                  <c:v>#N/A</c:v>
                </c:pt>
                <c:pt idx="7">
                  <c:v>0.22</c:v>
                </c:pt>
                <c:pt idx="8">
                  <c:v>#N/A</c:v>
                </c:pt>
                <c:pt idx="9">
                  <c:v>0.33</c:v>
                </c:pt>
              </c:numCache>
            </c:numRef>
          </c:val>
          <c:extLst>
            <c:ext xmlns:c16="http://schemas.microsoft.com/office/drawing/2014/chart" uri="{C3380CC4-5D6E-409C-BE32-E72D297353CC}">
              <c16:uniqueId val="{00000006-E198-44F8-93A0-4CE90BDCA189}"/>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1.25</c:v>
                </c:pt>
                <c:pt idx="4">
                  <c:v>#N/A</c:v>
                </c:pt>
                <c:pt idx="5">
                  <c:v>1.77</c:v>
                </c:pt>
                <c:pt idx="6">
                  <c:v>#N/A</c:v>
                </c:pt>
                <c:pt idx="7">
                  <c:v>1.04</c:v>
                </c:pt>
                <c:pt idx="8">
                  <c:v>#N/A</c:v>
                </c:pt>
                <c:pt idx="9">
                  <c:v>0.55000000000000004</c:v>
                </c:pt>
              </c:numCache>
            </c:numRef>
          </c:val>
          <c:extLst>
            <c:ext xmlns:c16="http://schemas.microsoft.com/office/drawing/2014/chart" uri="{C3380CC4-5D6E-409C-BE32-E72D297353CC}">
              <c16:uniqueId val="{00000007-E198-44F8-93A0-4CE90BDCA1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1.29</c:v>
                </c:pt>
                <c:pt idx="2">
                  <c:v>#N/A</c:v>
                </c:pt>
                <c:pt idx="3">
                  <c:v>5.14</c:v>
                </c:pt>
                <c:pt idx="4">
                  <c:v>#N/A</c:v>
                </c:pt>
                <c:pt idx="5">
                  <c:v>0.51</c:v>
                </c:pt>
                <c:pt idx="6">
                  <c:v>#N/A</c:v>
                </c:pt>
                <c:pt idx="7">
                  <c:v>1.56</c:v>
                </c:pt>
                <c:pt idx="8">
                  <c:v>#N/A</c:v>
                </c:pt>
                <c:pt idx="9">
                  <c:v>0.78</c:v>
                </c:pt>
              </c:numCache>
            </c:numRef>
          </c:val>
          <c:extLst>
            <c:ext xmlns:c16="http://schemas.microsoft.com/office/drawing/2014/chart" uri="{C3380CC4-5D6E-409C-BE32-E72D297353CC}">
              <c16:uniqueId val="{00000008-E198-44F8-93A0-4CE90BDCA18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0.6</c:v>
                </c:pt>
                <c:pt idx="2">
                  <c:v>#N/A</c:v>
                </c:pt>
                <c:pt idx="3">
                  <c:v>0.62</c:v>
                </c:pt>
                <c:pt idx="4">
                  <c:v>#N/A</c:v>
                </c:pt>
                <c:pt idx="5">
                  <c:v>0.85</c:v>
                </c:pt>
                <c:pt idx="6">
                  <c:v>#N/A</c:v>
                </c:pt>
                <c:pt idx="7">
                  <c:v>1.74</c:v>
                </c:pt>
                <c:pt idx="8">
                  <c:v>#N/A</c:v>
                </c:pt>
                <c:pt idx="9">
                  <c:v>2.48</c:v>
                </c:pt>
              </c:numCache>
            </c:numRef>
          </c:val>
          <c:extLst>
            <c:ext xmlns:c16="http://schemas.microsoft.com/office/drawing/2014/chart" uri="{C3380CC4-5D6E-409C-BE32-E72D297353CC}">
              <c16:uniqueId val="{00000009-E198-44F8-93A0-4CE90BDCA1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4319</c:v>
                </c:pt>
                <c:pt idx="5">
                  <c:v>4408</c:v>
                </c:pt>
                <c:pt idx="8">
                  <c:v>4117</c:v>
                </c:pt>
                <c:pt idx="11">
                  <c:v>3761</c:v>
                </c:pt>
                <c:pt idx="14">
                  <c:v>3902</c:v>
                </c:pt>
              </c:numCache>
            </c:numRef>
          </c:val>
          <c:extLst>
            <c:ext xmlns:c16="http://schemas.microsoft.com/office/drawing/2014/chart" uri="{C3380CC4-5D6E-409C-BE32-E72D297353CC}">
              <c16:uniqueId val="{00000000-B912-40B1-966C-3AF40B0855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1</c:v>
                </c:pt>
                <c:pt idx="12">
                  <c:v>5</c:v>
                </c:pt>
              </c:numCache>
            </c:numRef>
          </c:val>
          <c:extLst>
            <c:ext xmlns:c16="http://schemas.microsoft.com/office/drawing/2014/chart" uri="{C3380CC4-5D6E-409C-BE32-E72D297353CC}">
              <c16:uniqueId val="{00000001-B912-40B1-966C-3AF40B0855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12-40B1-966C-3AF40B0855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915</c:v>
                </c:pt>
                <c:pt idx="3">
                  <c:v>828</c:v>
                </c:pt>
                <c:pt idx="6">
                  <c:v>774</c:v>
                </c:pt>
                <c:pt idx="9">
                  <c:v>743</c:v>
                </c:pt>
                <c:pt idx="12">
                  <c:v>685</c:v>
                </c:pt>
              </c:numCache>
            </c:numRef>
          </c:val>
          <c:extLst>
            <c:ext xmlns:c16="http://schemas.microsoft.com/office/drawing/2014/chart" uri="{C3380CC4-5D6E-409C-BE32-E72D297353CC}">
              <c16:uniqueId val="{00000003-B912-40B1-966C-3AF40B0855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1202</c:v>
                </c:pt>
                <c:pt idx="3">
                  <c:v>1091</c:v>
                </c:pt>
                <c:pt idx="6">
                  <c:v>1056</c:v>
                </c:pt>
                <c:pt idx="9">
                  <c:v>1034</c:v>
                </c:pt>
                <c:pt idx="12">
                  <c:v>987</c:v>
                </c:pt>
              </c:numCache>
            </c:numRef>
          </c:val>
          <c:extLst>
            <c:ext xmlns:c16="http://schemas.microsoft.com/office/drawing/2014/chart" uri="{C3380CC4-5D6E-409C-BE32-E72D297353CC}">
              <c16:uniqueId val="{00000004-B912-40B1-966C-3AF40B0855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12-40B1-966C-3AF40B0855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12-40B1-966C-3AF40B0855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4148</c:v>
                </c:pt>
                <c:pt idx="3">
                  <c:v>4185</c:v>
                </c:pt>
                <c:pt idx="6">
                  <c:v>4082</c:v>
                </c:pt>
                <c:pt idx="9">
                  <c:v>3841</c:v>
                </c:pt>
                <c:pt idx="12">
                  <c:v>3723</c:v>
                </c:pt>
              </c:numCache>
            </c:numRef>
          </c:val>
          <c:extLst>
            <c:ext xmlns:c16="http://schemas.microsoft.com/office/drawing/2014/chart" uri="{C3380CC4-5D6E-409C-BE32-E72D297353CC}">
              <c16:uniqueId val="{00000007-B912-40B1-966C-3AF40B0855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1946</c:v>
                </c:pt>
                <c:pt idx="2">
                  <c:v>#N/A</c:v>
                </c:pt>
                <c:pt idx="3">
                  <c:v>#N/A</c:v>
                </c:pt>
                <c:pt idx="4">
                  <c:v>1697</c:v>
                </c:pt>
                <c:pt idx="5">
                  <c:v>#N/A</c:v>
                </c:pt>
                <c:pt idx="6">
                  <c:v>#N/A</c:v>
                </c:pt>
                <c:pt idx="7">
                  <c:v>1795</c:v>
                </c:pt>
                <c:pt idx="8">
                  <c:v>#N/A</c:v>
                </c:pt>
                <c:pt idx="9">
                  <c:v>#N/A</c:v>
                </c:pt>
                <c:pt idx="10">
                  <c:v>1858</c:v>
                </c:pt>
                <c:pt idx="11">
                  <c:v>#N/A</c:v>
                </c:pt>
                <c:pt idx="12">
                  <c:v>#N/A</c:v>
                </c:pt>
                <c:pt idx="13">
                  <c:v>1498</c:v>
                </c:pt>
                <c:pt idx="14">
                  <c:v>#N/A</c:v>
                </c:pt>
              </c:numCache>
            </c:numRef>
          </c:val>
          <c:smooth val="0"/>
          <c:extLst>
            <c:ext xmlns:c16="http://schemas.microsoft.com/office/drawing/2014/chart" uri="{C3380CC4-5D6E-409C-BE32-E72D297353CC}">
              <c16:uniqueId val="{00000008-B912-40B1-966C-3AF40B0855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39076</c:v>
                </c:pt>
                <c:pt idx="5">
                  <c:v>37496</c:v>
                </c:pt>
                <c:pt idx="8">
                  <c:v>35583</c:v>
                </c:pt>
                <c:pt idx="11">
                  <c:v>36096</c:v>
                </c:pt>
                <c:pt idx="14">
                  <c:v>34254</c:v>
                </c:pt>
              </c:numCache>
            </c:numRef>
          </c:val>
          <c:extLst>
            <c:ext xmlns:c16="http://schemas.microsoft.com/office/drawing/2014/chart" uri="{C3380CC4-5D6E-409C-BE32-E72D297353CC}">
              <c16:uniqueId val="{00000000-802D-40B0-B986-250349EC53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2653</c:v>
                </c:pt>
                <c:pt idx="5">
                  <c:v>2255</c:v>
                </c:pt>
                <c:pt idx="8">
                  <c:v>1167</c:v>
                </c:pt>
                <c:pt idx="11">
                  <c:v>1005</c:v>
                </c:pt>
                <c:pt idx="14">
                  <c:v>820</c:v>
                </c:pt>
              </c:numCache>
            </c:numRef>
          </c:val>
          <c:extLst>
            <c:ext xmlns:c16="http://schemas.microsoft.com/office/drawing/2014/chart" uri="{C3380CC4-5D6E-409C-BE32-E72D297353CC}">
              <c16:uniqueId val="{00000001-802D-40B0-B986-250349EC53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9955</c:v>
                </c:pt>
                <c:pt idx="5">
                  <c:v>12792</c:v>
                </c:pt>
                <c:pt idx="8">
                  <c:v>14754</c:v>
                </c:pt>
                <c:pt idx="11">
                  <c:v>15932</c:v>
                </c:pt>
                <c:pt idx="14">
                  <c:v>16631</c:v>
                </c:pt>
              </c:numCache>
            </c:numRef>
          </c:val>
          <c:extLst>
            <c:ext xmlns:c16="http://schemas.microsoft.com/office/drawing/2014/chart" uri="{C3380CC4-5D6E-409C-BE32-E72D297353CC}">
              <c16:uniqueId val="{00000002-802D-40B0-B986-250349EC53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2D-40B0-B986-250349EC53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2D-40B0-B986-250349EC53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2D-40B0-B986-250349EC53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4538</c:v>
                </c:pt>
                <c:pt idx="3">
                  <c:v>4301</c:v>
                </c:pt>
                <c:pt idx="6">
                  <c:v>4144</c:v>
                </c:pt>
                <c:pt idx="9">
                  <c:v>3952</c:v>
                </c:pt>
                <c:pt idx="12">
                  <c:v>3871</c:v>
                </c:pt>
              </c:numCache>
            </c:numRef>
          </c:val>
          <c:extLst>
            <c:ext xmlns:c16="http://schemas.microsoft.com/office/drawing/2014/chart" uri="{C3380CC4-5D6E-409C-BE32-E72D297353CC}">
              <c16:uniqueId val="{00000006-802D-40B0-B986-250349EC53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8371</c:v>
                </c:pt>
                <c:pt idx="3">
                  <c:v>7740</c:v>
                </c:pt>
                <c:pt idx="6">
                  <c:v>7124</c:v>
                </c:pt>
                <c:pt idx="9">
                  <c:v>6577</c:v>
                </c:pt>
                <c:pt idx="12">
                  <c:v>6279</c:v>
                </c:pt>
              </c:numCache>
            </c:numRef>
          </c:val>
          <c:extLst>
            <c:ext xmlns:c16="http://schemas.microsoft.com/office/drawing/2014/chart" uri="{C3380CC4-5D6E-409C-BE32-E72D297353CC}">
              <c16:uniqueId val="{00000007-802D-40B0-B986-250349EC53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18453</c:v>
                </c:pt>
                <c:pt idx="3">
                  <c:v>16631</c:v>
                </c:pt>
                <c:pt idx="6">
                  <c:v>15421</c:v>
                </c:pt>
                <c:pt idx="9">
                  <c:v>14371</c:v>
                </c:pt>
                <c:pt idx="12">
                  <c:v>13591</c:v>
                </c:pt>
              </c:numCache>
            </c:numRef>
          </c:val>
          <c:extLst>
            <c:ext xmlns:c16="http://schemas.microsoft.com/office/drawing/2014/chart" uri="{C3380CC4-5D6E-409C-BE32-E72D297353CC}">
              <c16:uniqueId val="{00000008-802D-40B0-B986-250349EC53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2D-40B0-B986-250349EC53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38517</c:v>
                </c:pt>
                <c:pt idx="3">
                  <c:v>37531</c:v>
                </c:pt>
                <c:pt idx="6">
                  <c:v>34538</c:v>
                </c:pt>
                <c:pt idx="9">
                  <c:v>35291</c:v>
                </c:pt>
                <c:pt idx="12">
                  <c:v>32773</c:v>
                </c:pt>
              </c:numCache>
            </c:numRef>
          </c:val>
          <c:extLst>
            <c:ext xmlns:c16="http://schemas.microsoft.com/office/drawing/2014/chart" uri="{C3380CC4-5D6E-409C-BE32-E72D297353CC}">
              <c16:uniqueId val="{0000000A-802D-40B0-B986-250349EC53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18195</c:v>
                </c:pt>
                <c:pt idx="2">
                  <c:v>#N/A</c:v>
                </c:pt>
                <c:pt idx="3">
                  <c:v>#N/A</c:v>
                </c:pt>
                <c:pt idx="4">
                  <c:v>13660</c:v>
                </c:pt>
                <c:pt idx="5">
                  <c:v>#N/A</c:v>
                </c:pt>
                <c:pt idx="6">
                  <c:v>#N/A</c:v>
                </c:pt>
                <c:pt idx="7">
                  <c:v>9724</c:v>
                </c:pt>
                <c:pt idx="8">
                  <c:v>#N/A</c:v>
                </c:pt>
                <c:pt idx="9">
                  <c:v>#N/A</c:v>
                </c:pt>
                <c:pt idx="10">
                  <c:v>7158</c:v>
                </c:pt>
                <c:pt idx="11">
                  <c:v>#N/A</c:v>
                </c:pt>
                <c:pt idx="12">
                  <c:v>#N/A</c:v>
                </c:pt>
                <c:pt idx="13">
                  <c:v>4808</c:v>
                </c:pt>
                <c:pt idx="14">
                  <c:v>#N/A</c:v>
                </c:pt>
              </c:numCache>
            </c:numRef>
          </c:val>
          <c:smooth val="0"/>
          <c:extLst>
            <c:ext xmlns:c16="http://schemas.microsoft.com/office/drawing/2014/chart" uri="{C3380CC4-5D6E-409C-BE32-E72D297353CC}">
              <c16:uniqueId val="{0000000B-802D-40B0-B986-250349EC53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3428</c:v>
                </c:pt>
                <c:pt idx="1">
                  <c:v>3084</c:v>
                </c:pt>
                <c:pt idx="2">
                  <c:v>3016</c:v>
                </c:pt>
              </c:numCache>
            </c:numRef>
          </c:val>
          <c:extLst>
            <c:ext xmlns:c16="http://schemas.microsoft.com/office/drawing/2014/chart" uri="{C3380CC4-5D6E-409C-BE32-E72D297353CC}">
              <c16:uniqueId val="{00000000-81C9-437A-A201-4ED6C1F864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2847</c:v>
                </c:pt>
                <c:pt idx="1">
                  <c:v>2893</c:v>
                </c:pt>
                <c:pt idx="2">
                  <c:v>2497</c:v>
                </c:pt>
              </c:numCache>
            </c:numRef>
          </c:val>
          <c:extLst>
            <c:ext xmlns:c16="http://schemas.microsoft.com/office/drawing/2014/chart" uri="{C3380CC4-5D6E-409C-BE32-E72D297353CC}">
              <c16:uniqueId val="{00000001-81C9-437A-A201-4ED6C1F864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10626</c:v>
                </c:pt>
                <c:pt idx="1">
                  <c:v>11877</c:v>
                </c:pt>
                <c:pt idx="2">
                  <c:v>12475</c:v>
                </c:pt>
              </c:numCache>
            </c:numRef>
          </c:val>
          <c:extLst>
            <c:ext xmlns:c16="http://schemas.microsoft.com/office/drawing/2014/chart" uri="{C3380CC4-5D6E-409C-BE32-E72D297353CC}">
              <c16:uniqueId val="{00000002-81C9-437A-A201-4ED6C1F864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公営企業債の元利償還金に対する繰入金及び一部事務組合が起こした地方債の元利償還金に対する負担金等の減額などにより、実質公債費比率の分子となる元利償還金等及び算入公債費等は減少傾向にある。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年度に普通交付税の「合併算定替」の特例措置が終了し、実質公債費比率（分母）に影響を及ぼすため、計画的な地方債の発行（合併特例事業債の有効活用等）により、実質公債費比率の改善を図る。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に引き続きふるさと納税の寄附金額が増額し、多額の基金積立をしたことにより充当可能基金が増額したことから、将来負担比率の分子は減少傾向にあるが、引き続き、計画的な地方債の発行（合併特例事業、過疎対策事業の有効活用等）により、将来負担比率の改善を図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億円、夢と未来へのふるさと基金約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億円など、合わせて約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夢と未来へのふるさと基金にふるさと納税に係る寄附金で約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画的に公共施設整備等基金に積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立てることを予定している。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地域振興基金への地方債を活用した積立てが終了し、令和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年度以降の普通交付税の一本算定により、基金全体としては減額傾向にな</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・夢と未来へのふるさと基金：ふるさと寄附金を財源とする地域活性化事業</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：公共及び公用施設の整備又は運営</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　　　　　　：新市まちづくり計画に定める市民の連帯の強化及び均衡ある地域振興の推進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　：過疎地域持続的発展計画に定める地域医療の確保、市民の日常的な移動のための交通手段の確保、集落の</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維持及び活性化その他の市民が将来にわたり安全に安心して暮らすことのできる地域社会の実現の推進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ふるさと納税の寄附金の増額により、約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億円増額している。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：市営住宅整備工事、ごみ処理施設整備工事等の実施により、約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億円減額している。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：新火葬場周辺整備事業の実施により、約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億円減額している。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：公共施設等の統廃合の推進のため、後年度の施設整備等のために計画的な積立てと取崩しを実施する。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　　　　　　：新市まちづくり計画に定める市民の連帯の強化及び均衡ある地域振興を図るための事業の財源に活用する。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　：引き続き過疎地域持続的発展計画に定める事業の財源に充当し活用していく。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物価及び人件費の高騰による影響が主な要因で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財政調整基金の残高は、普通交付税の合併算定替による特例措置の適用期限終了、南海トラフ地震をはじめとした災害対応、社会保障関連経費の増大等への備えのため、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阪神・淡路大震災の復興に充てた地方債残高の影響が今なお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大きいことから、計画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的に積立てと取崩しを行い、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41,364
40,577
184.24
37,977,171
37,810,751
131,490
16,715,754
32,772,885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市内に安定した基幹産業や企業が少なく、雇用が確保されにくい状況に加え、人口減少と高齢化が進み、自主財源である税収入が少ないことから、類似団体の水準を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引き続き「新行財政改革推進方策」等に基づき、業務改善等による歳出の抑制を進めるとともに、市税などの収納対策のより一層の強化や未利用地の売却、企業誘致の積極的な推進に努め、身の丈に合った持続可能な行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19067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ポイント上昇しており、これは、給与改定等による人件費の増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など、算定式の分子となる経常的経費が増加したことが主な要因である。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えて、阪神・淡路大震災の復興に充てた地方債による公債費が影響し、歳出全体に占める公債費の割合が依然として高い比率であるが、繰上償還の実施により地方債残高の縮減が徐々に図られている。引き続き、計画的な地方債の発行（合併特例事業債の有効活用等）により、地方債残高の縮減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142603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892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52977</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997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103777</xdr:rowOff>
    </xdr:from>
    <xdr:to>
      <xdr:col>15</xdr:col>
      <xdr:colOff>82550</xdr:colOff>
      <xdr:row>60</xdr:row>
      <xdr:rowOff>52977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193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103777</xdr:rowOff>
    </xdr:from>
    <xdr:to>
      <xdr:col>11</xdr:col>
      <xdr:colOff>31750</xdr:colOff>
      <xdr:row>60</xdr:row>
      <xdr:rowOff>59872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19327"/>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91803</xdr:rowOff>
    </xdr:from>
    <xdr:to>
      <xdr:col>23</xdr:col>
      <xdr:colOff>184150</xdr:colOff>
      <xdr:row>61</xdr:row>
      <xdr:rowOff>21953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63880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2177</xdr:rowOff>
    </xdr:from>
    <xdr:to>
      <xdr:col>15</xdr:col>
      <xdr:colOff>133350</xdr:colOff>
      <xdr:row>60</xdr:row>
      <xdr:rowOff>103777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113954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52977</xdr:rowOff>
    </xdr:from>
    <xdr:to>
      <xdr:col>11</xdr:col>
      <xdr:colOff>82550</xdr:colOff>
      <xdr:row>59</xdr:row>
      <xdr:rowOff>154577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164754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全国平均値や県平均値と比較して約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決算額となっている。主な要因は、物件費のうち、合併により複数存在する類似の公共施設の維持管理費や、公共施設整備時に行った借地費用が影響している。引き続き「公共施設等総合管理計画」に基づき、公共施設等の統廃合を進めるとともに、借地における借地料の見直しや不要な借地の返還等を進め、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54020</xdr:rowOff>
    </xdr:from>
    <xdr:to>
      <xdr:col>23</xdr:col>
      <xdr:colOff>133350</xdr:colOff>
      <xdr:row>81</xdr:row>
      <xdr:rowOff>59886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1470"/>
          <a:ext cx="8382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49395</xdr:rowOff>
    </xdr:from>
    <xdr:to>
      <xdr:col>19</xdr:col>
      <xdr:colOff>133350</xdr:colOff>
      <xdr:row>81</xdr:row>
      <xdr:rowOff>54020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6845"/>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44390</xdr:rowOff>
    </xdr:from>
    <xdr:to>
      <xdr:col>15</xdr:col>
      <xdr:colOff>82550</xdr:colOff>
      <xdr:row>81</xdr:row>
      <xdr:rowOff>49395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1840"/>
          <a:ext cx="8890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42039</xdr:rowOff>
    </xdr:from>
    <xdr:to>
      <xdr:col>11</xdr:col>
      <xdr:colOff>31750</xdr:colOff>
      <xdr:row>81</xdr:row>
      <xdr:rowOff>44390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9489"/>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9086</xdr:rowOff>
    </xdr:from>
    <xdr:to>
      <xdr:col>23</xdr:col>
      <xdr:colOff>184150</xdr:colOff>
      <xdr:row>81</xdr:row>
      <xdr:rowOff>110686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57363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3220</xdr:rowOff>
    </xdr:from>
    <xdr:to>
      <xdr:col>19</xdr:col>
      <xdr:colOff>184150</xdr:colOff>
      <xdr:row>81</xdr:row>
      <xdr:rowOff>104820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89597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170045</xdr:rowOff>
    </xdr:from>
    <xdr:to>
      <xdr:col>15</xdr:col>
      <xdr:colOff>133350</xdr:colOff>
      <xdr:row>81</xdr:row>
      <xdr:rowOff>100195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84972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165040</xdr:rowOff>
    </xdr:from>
    <xdr:to>
      <xdr:col>11</xdr:col>
      <xdr:colOff>82550</xdr:colOff>
      <xdr:row>81</xdr:row>
      <xdr:rowOff>95190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79967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162689</xdr:rowOff>
    </xdr:from>
    <xdr:to>
      <xdr:col>7</xdr:col>
      <xdr:colOff>31750</xdr:colOff>
      <xdr:row>81</xdr:row>
      <xdr:rowOff>92839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77616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ポイント上回っているが、全国市平均は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ポイント下回っている。他方、令和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普通交付税の「合併算定替」の特例措置が終了し、非常に厳しい状況であることから、引き続き、「新行財政改革推進方策」及び「定員適正化計画」に基づき、事務の効率化を図るとともに、定年延長と退職に対する採用等を総合的に勘案し、人件費総額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32657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911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84364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428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170543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290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行政効率が悪い地形的な課題と、合併による急激な住民サービスの低下を防ぐため、旧町役場を地域事務所（支所）として配置していたことから、類似団体平均値と同水準であった。以降は、「新行財政改革推進方策」等に基づき、地域事務所の出張所化や定年退職者の不補充等の計画的な実施により、類似団体の平均値を下回っている。引き続き、事務の効率化を図り、定年延長と退職に対する採用等を総合的に勘案し、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39074</xdr:rowOff>
    </xdr:from>
    <xdr:to>
      <xdr:col>81</xdr:col>
      <xdr:colOff>44450</xdr:colOff>
      <xdr:row>60</xdr:row>
      <xdr:rowOff>65617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2607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15748</xdr:rowOff>
    </xdr:from>
    <xdr:to>
      <xdr:col>77</xdr:col>
      <xdr:colOff>44450</xdr:colOff>
      <xdr:row>60</xdr:row>
      <xdr:rowOff>39074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02748"/>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3683</xdr:rowOff>
    </xdr:from>
    <xdr:to>
      <xdr:col>72</xdr:col>
      <xdr:colOff>203200</xdr:colOff>
      <xdr:row>60</xdr:row>
      <xdr:rowOff>15748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9068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168698</xdr:rowOff>
    </xdr:from>
    <xdr:to>
      <xdr:col>68</xdr:col>
      <xdr:colOff>152400</xdr:colOff>
      <xdr:row>60</xdr:row>
      <xdr:rowOff>3683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84248"/>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159724</xdr:rowOff>
    </xdr:from>
    <xdr:to>
      <xdr:col>77</xdr:col>
      <xdr:colOff>95250</xdr:colOff>
      <xdr:row>60</xdr:row>
      <xdr:rowOff>89874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100051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4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136398</xdr:rowOff>
    </xdr:from>
    <xdr:to>
      <xdr:col>73</xdr:col>
      <xdr:colOff>44450</xdr:colOff>
      <xdr:row>60</xdr:row>
      <xdr:rowOff>66548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76725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124333</xdr:rowOff>
    </xdr:from>
    <xdr:to>
      <xdr:col>68</xdr:col>
      <xdr:colOff>203200</xdr:colOff>
      <xdr:row>60</xdr:row>
      <xdr:rowOff>54483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64660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117898</xdr:rowOff>
    </xdr:from>
    <xdr:to>
      <xdr:col>64</xdr:col>
      <xdr:colOff>152400</xdr:colOff>
      <xdr:row>60</xdr:row>
      <xdr:rowOff>48048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58225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実質公債費比率は、繰上償還の実施等により、昨年度より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阪神・淡路大震災の復興に充てた地方債による公債費の影響や水道事業、下水道事業において、本市特有の地形により整備効率が悪く、施設整備の事業費が嵩み、一般会計からの補助金等が多額となっていることから、類似団体平均値を大きく上回っている。引き続き、計画的な地方債の発行（合併特例事業債の有効活用等）により、改善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4609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110490</xdr:rowOff>
    </xdr:from>
    <xdr:to>
      <xdr:col>77</xdr:col>
      <xdr:colOff>44450</xdr:colOff>
      <xdr:row>37</xdr:row>
      <xdr:rowOff>114512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5414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114512</xdr:rowOff>
    </xdr:from>
    <xdr:to>
      <xdr:col>72</xdr:col>
      <xdr:colOff>203200</xdr:colOff>
      <xdr:row>37</xdr:row>
      <xdr:rowOff>122555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581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122555</xdr:rowOff>
    </xdr:from>
    <xdr:to>
      <xdr:col>68</xdr:col>
      <xdr:colOff>152400</xdr:colOff>
      <xdr:row>37</xdr:row>
      <xdr:rowOff>136631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6620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23724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59690</xdr:rowOff>
    </xdr:from>
    <xdr:to>
      <xdr:col>77</xdr:col>
      <xdr:colOff>95250</xdr:colOff>
      <xdr:row>37</xdr:row>
      <xdr:rowOff>161290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146067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63712</xdr:rowOff>
    </xdr:from>
    <xdr:to>
      <xdr:col>73</xdr:col>
      <xdr:colOff>44450</xdr:colOff>
      <xdr:row>37</xdr:row>
      <xdr:rowOff>165312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150089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71755</xdr:rowOff>
    </xdr:from>
    <xdr:to>
      <xdr:col>68</xdr:col>
      <xdr:colOff>203200</xdr:colOff>
      <xdr:row>38</xdr:row>
      <xdr:rowOff>1905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158132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85831</xdr:rowOff>
    </xdr:from>
    <xdr:to>
      <xdr:col>64</xdr:col>
      <xdr:colOff>152400</xdr:colOff>
      <xdr:row>38</xdr:row>
      <xdr:rowOff>15980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年度において早期健全化基準を超える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となったものの、地方債の発行抑制及び繰上償還の実施により、同比率の適正化に努めている。今年度は、ふるさと納税の寄附金額の増額により多額の基金積立てをしたことにより、昨年度より更に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しかし、阪神・淡路大震災の復興に充てた地方債残高の影響が今なお大きく、類似団体平均値と比較すると約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倍と、依然高い数値となっている。引き続き、計画的な地方債の発行（合併特例事業債の有効活用等）により、地方債残高の縮減等に努める。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136434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108511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0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136434</xdr:rowOff>
    </xdr:from>
    <xdr:to>
      <xdr:col>81</xdr:col>
      <xdr:colOff>133350</xdr:colOff>
      <xdr:row>21</xdr:row>
      <xdr:rowOff>136434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3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163165</xdr:rowOff>
    </xdr:from>
    <xdr:to>
      <xdr:col>81</xdr:col>
      <xdr:colOff>44450</xdr:colOff>
      <xdr:row>17</xdr:row>
      <xdr:rowOff>37435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3491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170741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154214</xdr:rowOff>
    </xdr:from>
    <xdr:to>
      <xdr:col>81</xdr:col>
      <xdr:colOff>95250</xdr:colOff>
      <xdr:row>14</xdr:row>
      <xdr:rowOff>84364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37435</xdr:rowOff>
    </xdr:from>
    <xdr:to>
      <xdr:col>77</xdr:col>
      <xdr:colOff>44450</xdr:colOff>
      <xdr:row>18</xdr:row>
      <xdr:rowOff>83155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5208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150767</xdr:rowOff>
    </xdr:from>
    <xdr:to>
      <xdr:col>77</xdr:col>
      <xdr:colOff>95250</xdr:colOff>
      <xdr:row>14</xdr:row>
      <xdr:rowOff>80917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91094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83155</xdr:rowOff>
    </xdr:from>
    <xdr:to>
      <xdr:col>72</xdr:col>
      <xdr:colOff>203200</xdr:colOff>
      <xdr:row>20</xdr:row>
      <xdr:rowOff>47051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69255"/>
          <a:ext cx="889000" cy="30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42515</xdr:rowOff>
    </xdr:from>
    <xdr:to>
      <xdr:col>73</xdr:col>
      <xdr:colOff>44450</xdr:colOff>
      <xdr:row>14</xdr:row>
      <xdr:rowOff>144115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154292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1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47051</xdr:rowOff>
    </xdr:from>
    <xdr:to>
      <xdr:col>68</xdr:col>
      <xdr:colOff>152400</xdr:colOff>
      <xdr:row>22</xdr:row>
      <xdr:rowOff>160322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476051"/>
          <a:ext cx="889000" cy="45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151674</xdr:rowOff>
    </xdr:from>
    <xdr:to>
      <xdr:col>68</xdr:col>
      <xdr:colOff>203200</xdr:colOff>
      <xdr:row>15</xdr:row>
      <xdr:rowOff>81824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92001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2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167519</xdr:rowOff>
    </xdr:from>
    <xdr:to>
      <xdr:col>64</xdr:col>
      <xdr:colOff>152400</xdr:colOff>
      <xdr:row>16</xdr:row>
      <xdr:rowOff>97669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107846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112365</xdr:rowOff>
    </xdr:from>
    <xdr:to>
      <xdr:col>81</xdr:col>
      <xdr:colOff>95250</xdr:colOff>
      <xdr:row>16</xdr:row>
      <xdr:rowOff>42515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84442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5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158085</xdr:rowOff>
    </xdr:from>
    <xdr:to>
      <xdr:col>77</xdr:col>
      <xdr:colOff>95250</xdr:colOff>
      <xdr:row>17</xdr:row>
      <xdr:rowOff>88235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73012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8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32355</xdr:rowOff>
    </xdr:from>
    <xdr:to>
      <xdr:col>73</xdr:col>
      <xdr:colOff>44450</xdr:colOff>
      <xdr:row>18</xdr:row>
      <xdr:rowOff>133955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118732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0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167701</xdr:rowOff>
    </xdr:from>
    <xdr:to>
      <xdr:col>68</xdr:col>
      <xdr:colOff>203200</xdr:colOff>
      <xdr:row>20</xdr:row>
      <xdr:rowOff>97851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82628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109522</xdr:rowOff>
    </xdr:from>
    <xdr:to>
      <xdr:col>64</xdr:col>
      <xdr:colOff>152400</xdr:colOff>
      <xdr:row>23</xdr:row>
      <xdr:rowOff>39672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24449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41,364
40,577
184.24
37,977,171
37,810,751
131,490
16,715,754
32,772,885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給与改定等により人件費は年々増加しているが、類似団体の平均値を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阪神・淡路大震災に係る復興事業や合併以前のまちづくり事業の償還額等、普通交付税が類似団体と比較して多額であるため、分母である経常一般財源が大きい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引き続き、事務の効率化を図るとともに、定年延長と退職に対する採用等を総合的に勘案し、人件費総額の抑制に努める。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合併により複数存在する類似の公共施設の維持管理費や、公共施設整備時に行った借地費用が影響して高止まりしている。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引き続き「公共施設等総合管理計画」に基づき、公共施設等の統廃合を進めるとともに、借地における借地料の見直しや不要な借地の返還等を進め、物件費の削減に努める。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8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3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3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ポイント上昇しているが、類似団体の平均値を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ポイント下回っている。これは、普通交付税額が類似団体と比較して多額であり、分母となる経常一般財源が大きいことが要因である。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生活保護費については、就労支援を行うことで生活保護からの脱却を図るとともに、生活保護に至る前の段階の自立支援策を実施することで、扶助費の抑制に取り組む。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54</xdr:row>
      <xdr:rowOff>83457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111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11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18143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22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18143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32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これは阪神・淡路大震災に係る復興事業や合併以前のまちづくり事業の償還額等、普通交付税額が類似団体と比較して多額であるため、分母となる経常一般財源が大きいことが要因である。</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引き続き「新行財政改革推進方策」等に基づき、更なる経常経費の削減に努め、身の丈に合った持続可能な行財政運営を図る。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40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13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13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ポイント上回っており、これは下水道事業に対する補助金や、広域水道企業団に対する高料金対策補助金が多額となっていることが主な要因である。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引き続き、公営企業において、経営戦略等により持続的・安定的な経営に取り組むことで、補助費等の抑制に努める。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140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64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18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18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依然として高い比率で推移しており、類似団体平均値を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阪神・淡路大震災の復興事業に伴う償還が大きく影響しており、引き続き計画的な地方債の発行（合併特例事業債の有効活用等）と効率的な繰上償還を実施し、公債費負担の軽減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60325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943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60325</xdr:rowOff>
    </xdr:from>
    <xdr:to>
      <xdr:col>19</xdr:col>
      <xdr:colOff>187325</xdr:colOff>
      <xdr:row>75</xdr:row>
      <xdr:rowOff>66040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190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66040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13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75565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133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156210</xdr:rowOff>
    </xdr:from>
    <xdr:to>
      <xdr:col>24</xdr:col>
      <xdr:colOff>76200</xdr:colOff>
      <xdr:row>75</xdr:row>
      <xdr:rowOff>86360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128287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xdr:rowOff>
    </xdr:from>
    <xdr:to>
      <xdr:col>20</xdr:col>
      <xdr:colOff>38100</xdr:colOff>
      <xdr:row>75</xdr:row>
      <xdr:rowOff>111125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95902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54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90188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111141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これは阪神・淡路大震災に係る復興事業や合併以前のまちづくり事業の償還額等、普通交付税額が類似団体と比較して多額であり、分母となる経常一般財源が大きい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引き続き「新行財政改革推進方策」等に基づき、更なる経常経費の削減に努め、身の丈に合った持続可能な行財政運営を図る。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77</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480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429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76</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103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75</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10312"/>
          <a:ext cx="8890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52686</xdr:rowOff>
    </xdr:from>
    <xdr:to>
      <xdr:col>29</xdr:col>
      <xdr:colOff>127000</xdr:colOff>
      <xdr:row>17</xdr:row>
      <xdr:rowOff>161223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14961"/>
          <a:ext cx="647700" cy="108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161223</xdr:rowOff>
    </xdr:from>
    <xdr:to>
      <xdr:col>26</xdr:col>
      <xdr:colOff>50800</xdr:colOff>
      <xdr:row>18</xdr:row>
      <xdr:rowOff>38875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23498"/>
          <a:ext cx="698500" cy="49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38322</xdr:rowOff>
    </xdr:from>
    <xdr:to>
      <xdr:col>22</xdr:col>
      <xdr:colOff>114300</xdr:colOff>
      <xdr:row>18</xdr:row>
      <xdr:rowOff>38875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72047"/>
          <a:ext cx="698500" cy="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38322</xdr:rowOff>
    </xdr:from>
    <xdr:to>
      <xdr:col>18</xdr:col>
      <xdr:colOff>177800</xdr:colOff>
      <xdr:row>18</xdr:row>
      <xdr:rowOff>72784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2047"/>
          <a:ext cx="698500" cy="3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1886</xdr:rowOff>
    </xdr:from>
    <xdr:to>
      <xdr:col>29</xdr:col>
      <xdr:colOff>177800</xdr:colOff>
      <xdr:row>17</xdr:row>
      <xdr:rowOff>103486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64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145413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3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110423</xdr:rowOff>
    </xdr:from>
    <xdr:to>
      <xdr:col>26</xdr:col>
      <xdr:colOff>101600</xdr:colOff>
      <xdr:row>18</xdr:row>
      <xdr:rowOff>40573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2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25350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59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159525</xdr:rowOff>
    </xdr:from>
    <xdr:to>
      <xdr:col>22</xdr:col>
      <xdr:colOff>165100</xdr:colOff>
      <xdr:row>18</xdr:row>
      <xdr:rowOff>89675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74452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158972</xdr:rowOff>
    </xdr:from>
    <xdr:to>
      <xdr:col>19</xdr:col>
      <xdr:colOff>38100</xdr:colOff>
      <xdr:row>18</xdr:row>
      <xdr:rowOff>89122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0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21984</xdr:rowOff>
    </xdr:from>
    <xdr:to>
      <xdr:col>15</xdr:col>
      <xdr:colOff>101600</xdr:colOff>
      <xdr:row>18</xdr:row>
      <xdr:rowOff>123584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5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108361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4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341630</xdr:rowOff>
    </xdr:from>
    <xdr:to>
      <xdr:col>29</xdr:col>
      <xdr:colOff>127000</xdr:colOff>
      <xdr:row>38</xdr:row>
      <xdr:rowOff>25022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66330"/>
          <a:ext cx="647700" cy="2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9798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7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341630</xdr:rowOff>
    </xdr:from>
    <xdr:to>
      <xdr:col>26</xdr:col>
      <xdr:colOff>50800</xdr:colOff>
      <xdr:row>38</xdr:row>
      <xdr:rowOff>5084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66330"/>
          <a:ext cx="698500" cy="6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5084</xdr:rowOff>
    </xdr:from>
    <xdr:to>
      <xdr:col>22</xdr:col>
      <xdr:colOff>114300</xdr:colOff>
      <xdr:row>38</xdr:row>
      <xdr:rowOff>13575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72684"/>
          <a:ext cx="698500" cy="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338854</xdr:rowOff>
    </xdr:from>
    <xdr:to>
      <xdr:col>18</xdr:col>
      <xdr:colOff>177800</xdr:colOff>
      <xdr:row>38</xdr:row>
      <xdr:rowOff>13575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63554"/>
          <a:ext cx="698500" cy="17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317122</xdr:rowOff>
    </xdr:from>
    <xdr:to>
      <xdr:col>29</xdr:col>
      <xdr:colOff>177800</xdr:colOff>
      <xdr:row>38</xdr:row>
      <xdr:rowOff>75822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162199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290830</xdr:rowOff>
    </xdr:from>
    <xdr:to>
      <xdr:col>26</xdr:col>
      <xdr:colOff>101600</xdr:colOff>
      <xdr:row>38</xdr:row>
      <xdr:rowOff>49530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1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59707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8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297184</xdr:rowOff>
    </xdr:from>
    <xdr:to>
      <xdr:col>22</xdr:col>
      <xdr:colOff>165100</xdr:colOff>
      <xdr:row>38</xdr:row>
      <xdr:rowOff>55884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66061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305675</xdr:rowOff>
    </xdr:from>
    <xdr:to>
      <xdr:col>19</xdr:col>
      <xdr:colOff>38100</xdr:colOff>
      <xdr:row>38</xdr:row>
      <xdr:rowOff>64375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74552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288054</xdr:rowOff>
    </xdr:from>
    <xdr:to>
      <xdr:col>15</xdr:col>
      <xdr:colOff>101600</xdr:colOff>
      <xdr:row>38</xdr:row>
      <xdr:rowOff>46754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12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56931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8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41,364
40,577
184.24
37,977,171
37,810,751
131,490
16,715,754
32,772,885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119942</xdr:rowOff>
    </xdr:from>
    <xdr:to>
      <xdr:col>24</xdr:col>
      <xdr:colOff>63500</xdr:colOff>
      <xdr:row>36</xdr:row>
      <xdr:rowOff>84139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0692"/>
          <a:ext cx="838200" cy="13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84139</xdr:rowOff>
    </xdr:from>
    <xdr:to>
      <xdr:col>19</xdr:col>
      <xdr:colOff>177800</xdr:colOff>
      <xdr:row>36</xdr:row>
      <xdr:rowOff>122141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6339"/>
          <a:ext cx="889000" cy="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110864</xdr:rowOff>
    </xdr:from>
    <xdr:to>
      <xdr:col>15</xdr:col>
      <xdr:colOff>50800</xdr:colOff>
      <xdr:row>36</xdr:row>
      <xdr:rowOff>122141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83064"/>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110864</xdr:rowOff>
    </xdr:from>
    <xdr:to>
      <xdr:col>10</xdr:col>
      <xdr:colOff>114300</xdr:colOff>
      <xdr:row>36</xdr:row>
      <xdr:rowOff>150063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3064"/>
          <a:ext cx="889000" cy="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69142</xdr:rowOff>
    </xdr:from>
    <xdr:to>
      <xdr:col>24</xdr:col>
      <xdr:colOff>114300</xdr:colOff>
      <xdr:row>35</xdr:row>
      <xdr:rowOff>170742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92019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33339</xdr:rowOff>
    </xdr:from>
    <xdr:to>
      <xdr:col>20</xdr:col>
      <xdr:colOff>38100</xdr:colOff>
      <xdr:row>36</xdr:row>
      <xdr:rowOff>134939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151466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8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71341</xdr:rowOff>
    </xdr:from>
    <xdr:to>
      <xdr:col>15</xdr:col>
      <xdr:colOff>101600</xdr:colOff>
      <xdr:row>37</xdr:row>
      <xdr:rowOff>1491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3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60064</xdr:rowOff>
    </xdr:from>
    <xdr:to>
      <xdr:col>10</xdr:col>
      <xdr:colOff>165100</xdr:colOff>
      <xdr:row>36</xdr:row>
      <xdr:rowOff>161664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6741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99263</xdr:rowOff>
    </xdr:from>
    <xdr:to>
      <xdr:col>6</xdr:col>
      <xdr:colOff>38100</xdr:colOff>
      <xdr:row>37</xdr:row>
      <xdr:rowOff>29413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45940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4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104121</xdr:rowOff>
    </xdr:from>
    <xdr:to>
      <xdr:col>24</xdr:col>
      <xdr:colOff>63500</xdr:colOff>
      <xdr:row>58</xdr:row>
      <xdr:rowOff>106576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8221"/>
          <a:ext cx="838200" cy="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106576</xdr:rowOff>
    </xdr:from>
    <xdr:to>
      <xdr:col>19</xdr:col>
      <xdr:colOff>177800</xdr:colOff>
      <xdr:row>58</xdr:row>
      <xdr:rowOff>109951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0676"/>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109951</xdr:rowOff>
    </xdr:from>
    <xdr:to>
      <xdr:col>15</xdr:col>
      <xdr:colOff>50800</xdr:colOff>
      <xdr:row>58</xdr:row>
      <xdr:rowOff>114788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4051"/>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114788</xdr:rowOff>
    </xdr:from>
    <xdr:to>
      <xdr:col>10</xdr:col>
      <xdr:colOff>114300</xdr:colOff>
      <xdr:row>58</xdr:row>
      <xdr:rowOff>116163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8888"/>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53321</xdr:rowOff>
    </xdr:from>
    <xdr:to>
      <xdr:col>24</xdr:col>
      <xdr:colOff>114300</xdr:colOff>
      <xdr:row>58</xdr:row>
      <xdr:rowOff>154921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55776</xdr:rowOff>
    </xdr:from>
    <xdr:to>
      <xdr:col>20</xdr:col>
      <xdr:colOff>38100</xdr:colOff>
      <xdr:row>58</xdr:row>
      <xdr:rowOff>157376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2453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59151</xdr:rowOff>
    </xdr:from>
    <xdr:to>
      <xdr:col>15</xdr:col>
      <xdr:colOff>101600</xdr:colOff>
      <xdr:row>58</xdr:row>
      <xdr:rowOff>160751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5828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63988</xdr:rowOff>
    </xdr:from>
    <xdr:to>
      <xdr:col>10</xdr:col>
      <xdr:colOff>165100</xdr:colOff>
      <xdr:row>58</xdr:row>
      <xdr:rowOff>165588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10665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65363</xdr:rowOff>
    </xdr:from>
    <xdr:to>
      <xdr:col>6</xdr:col>
      <xdr:colOff>38100</xdr:colOff>
      <xdr:row>58</xdr:row>
      <xdr:rowOff>166963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12040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158090</xdr:rowOff>
    </xdr:from>
    <xdr:to>
      <xdr:col>24</xdr:col>
      <xdr:colOff>63500</xdr:colOff>
      <xdr:row>78</xdr:row>
      <xdr:rowOff>159474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31190"/>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158090</xdr:rowOff>
    </xdr:from>
    <xdr:to>
      <xdr:col>19</xdr:col>
      <xdr:colOff>177800</xdr:colOff>
      <xdr:row>78</xdr:row>
      <xdr:rowOff>159322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1190"/>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159322</xdr:rowOff>
    </xdr:from>
    <xdr:to>
      <xdr:col>15</xdr:col>
      <xdr:colOff>50800</xdr:colOff>
      <xdr:row>78</xdr:row>
      <xdr:rowOff>159359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2422"/>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159359</xdr:rowOff>
    </xdr:from>
    <xdr:to>
      <xdr:col>10</xdr:col>
      <xdr:colOff>114300</xdr:colOff>
      <xdr:row>78</xdr:row>
      <xdr:rowOff>161976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2459"/>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108674</xdr:rowOff>
    </xdr:from>
    <xdr:to>
      <xdr:col>24</xdr:col>
      <xdr:colOff>114300</xdr:colOff>
      <xdr:row>79</xdr:row>
      <xdr:rowOff>38824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23601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107290</xdr:rowOff>
    </xdr:from>
    <xdr:to>
      <xdr:col>20</xdr:col>
      <xdr:colOff>38100</xdr:colOff>
      <xdr:row>79</xdr:row>
      <xdr:rowOff>37440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28567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108522</xdr:rowOff>
    </xdr:from>
    <xdr:to>
      <xdr:col>15</xdr:col>
      <xdr:colOff>101600</xdr:colOff>
      <xdr:row>79</xdr:row>
      <xdr:rowOff>38672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29799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108559</xdr:rowOff>
    </xdr:from>
    <xdr:to>
      <xdr:col>10</xdr:col>
      <xdr:colOff>165100</xdr:colOff>
      <xdr:row>79</xdr:row>
      <xdr:rowOff>38709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29836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111176</xdr:rowOff>
    </xdr:from>
    <xdr:to>
      <xdr:col>6</xdr:col>
      <xdr:colOff>38100</xdr:colOff>
      <xdr:row>79</xdr:row>
      <xdr:rowOff>41326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32453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161296</xdr:rowOff>
    </xdr:from>
    <xdr:to>
      <xdr:col>24</xdr:col>
      <xdr:colOff>63500</xdr:colOff>
      <xdr:row>97</xdr:row>
      <xdr:rowOff>18138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0496"/>
          <a:ext cx="838200" cy="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18138</xdr:rowOff>
    </xdr:from>
    <xdr:to>
      <xdr:col>19</xdr:col>
      <xdr:colOff>177800</xdr:colOff>
      <xdr:row>97</xdr:row>
      <xdr:rowOff>86719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4878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143258</xdr:rowOff>
    </xdr:from>
    <xdr:to>
      <xdr:col>15</xdr:col>
      <xdr:colOff>50800</xdr:colOff>
      <xdr:row>97</xdr:row>
      <xdr:rowOff>86719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02458"/>
          <a:ext cx="889000" cy="1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143258</xdr:rowOff>
    </xdr:from>
    <xdr:to>
      <xdr:col>10</xdr:col>
      <xdr:colOff>114300</xdr:colOff>
      <xdr:row>98</xdr:row>
      <xdr:rowOff>24158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02458"/>
          <a:ext cx="889000" cy="2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110496</xdr:rowOff>
    </xdr:from>
    <xdr:to>
      <xdr:col>24</xdr:col>
      <xdr:colOff>114300</xdr:colOff>
      <xdr:row>97</xdr:row>
      <xdr:rowOff>40646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88923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138788</xdr:rowOff>
    </xdr:from>
    <xdr:to>
      <xdr:col>20</xdr:col>
      <xdr:colOff>38100</xdr:colOff>
      <xdr:row>97</xdr:row>
      <xdr:rowOff>68938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60065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9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35919</xdr:rowOff>
    </xdr:from>
    <xdr:to>
      <xdr:col>15</xdr:col>
      <xdr:colOff>101600</xdr:colOff>
      <xdr:row>97</xdr:row>
      <xdr:rowOff>137519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128646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92458</xdr:rowOff>
    </xdr:from>
    <xdr:to>
      <xdr:col>10</xdr:col>
      <xdr:colOff>165100</xdr:colOff>
      <xdr:row>97</xdr:row>
      <xdr:rowOff>22608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13735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4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144808</xdr:rowOff>
    </xdr:from>
    <xdr:to>
      <xdr:col>6</xdr:col>
      <xdr:colOff>38100</xdr:colOff>
      <xdr:row>98</xdr:row>
      <xdr:rowOff>74958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66085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34152</xdr:rowOff>
    </xdr:from>
    <xdr:to>
      <xdr:col>55</xdr:col>
      <xdr:colOff>0</xdr:colOff>
      <xdr:row>37</xdr:row>
      <xdr:rowOff>49785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7802"/>
          <a:ext cx="8382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23431</xdr:rowOff>
    </xdr:from>
    <xdr:to>
      <xdr:col>50</xdr:col>
      <xdr:colOff>114300</xdr:colOff>
      <xdr:row>37</xdr:row>
      <xdr:rowOff>49785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67081"/>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23431</xdr:rowOff>
    </xdr:from>
    <xdr:to>
      <xdr:col>45</xdr:col>
      <xdr:colOff>177800</xdr:colOff>
      <xdr:row>37</xdr:row>
      <xdr:rowOff>54099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67081"/>
          <a:ext cx="889000" cy="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47911</xdr:rowOff>
    </xdr:from>
    <xdr:to>
      <xdr:col>41</xdr:col>
      <xdr:colOff>50800</xdr:colOff>
      <xdr:row>37</xdr:row>
      <xdr:rowOff>54099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48661"/>
          <a:ext cx="889000" cy="34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154802</xdr:rowOff>
    </xdr:from>
    <xdr:to>
      <xdr:col>55</xdr:col>
      <xdr:colOff>50800</xdr:colOff>
      <xdr:row>37</xdr:row>
      <xdr:rowOff>84952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170435</xdr:rowOff>
    </xdr:from>
    <xdr:to>
      <xdr:col>50</xdr:col>
      <xdr:colOff>165100</xdr:colOff>
      <xdr:row>37</xdr:row>
      <xdr:rowOff>100585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117112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1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144081</xdr:rowOff>
    </xdr:from>
    <xdr:to>
      <xdr:col>46</xdr:col>
      <xdr:colOff>38100</xdr:colOff>
      <xdr:row>37</xdr:row>
      <xdr:rowOff>74231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90758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9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3299</xdr:rowOff>
    </xdr:from>
    <xdr:to>
      <xdr:col>41</xdr:col>
      <xdr:colOff>101600</xdr:colOff>
      <xdr:row>37</xdr:row>
      <xdr:rowOff>104899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121426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168561</xdr:rowOff>
    </xdr:from>
    <xdr:to>
      <xdr:col>36</xdr:col>
      <xdr:colOff>165100</xdr:colOff>
      <xdr:row>35</xdr:row>
      <xdr:rowOff>98711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115238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7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111294</xdr:rowOff>
    </xdr:from>
    <xdr:to>
      <xdr:col>55</xdr:col>
      <xdr:colOff>0</xdr:colOff>
      <xdr:row>56</xdr:row>
      <xdr:rowOff>46747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369594"/>
          <a:ext cx="838200" cy="27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111294</xdr:rowOff>
    </xdr:from>
    <xdr:to>
      <xdr:col>50</xdr:col>
      <xdr:colOff>114300</xdr:colOff>
      <xdr:row>56</xdr:row>
      <xdr:rowOff>35486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69594"/>
          <a:ext cx="889000" cy="26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35486</xdr:rowOff>
    </xdr:from>
    <xdr:to>
      <xdr:col>45</xdr:col>
      <xdr:colOff>177800</xdr:colOff>
      <xdr:row>56</xdr:row>
      <xdr:rowOff>115601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36686"/>
          <a:ext cx="889000" cy="8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96220</xdr:rowOff>
    </xdr:from>
    <xdr:to>
      <xdr:col>41</xdr:col>
      <xdr:colOff>50800</xdr:colOff>
      <xdr:row>56</xdr:row>
      <xdr:rowOff>115601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97420"/>
          <a:ext cx="8890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167397</xdr:rowOff>
    </xdr:from>
    <xdr:to>
      <xdr:col>55</xdr:col>
      <xdr:colOff>50800</xdr:colOff>
      <xdr:row>56</xdr:row>
      <xdr:rowOff>97547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145824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60494</xdr:rowOff>
    </xdr:from>
    <xdr:to>
      <xdr:col>50</xdr:col>
      <xdr:colOff>165100</xdr:colOff>
      <xdr:row>54</xdr:row>
      <xdr:rowOff>162094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7171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9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156136</xdr:rowOff>
    </xdr:from>
    <xdr:to>
      <xdr:col>46</xdr:col>
      <xdr:colOff>38100</xdr:colOff>
      <xdr:row>56</xdr:row>
      <xdr:rowOff>86286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102813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6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64801</xdr:rowOff>
    </xdr:from>
    <xdr:to>
      <xdr:col>41</xdr:col>
      <xdr:colOff>101600</xdr:colOff>
      <xdr:row>56</xdr:row>
      <xdr:rowOff>166401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157528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45420</xdr:rowOff>
    </xdr:from>
    <xdr:to>
      <xdr:col>36</xdr:col>
      <xdr:colOff>165100</xdr:colOff>
      <xdr:row>56</xdr:row>
      <xdr:rowOff>147020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138147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3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88864</xdr:rowOff>
    </xdr:from>
    <xdr:to>
      <xdr:col>55</xdr:col>
      <xdr:colOff>0</xdr:colOff>
      <xdr:row>79</xdr:row>
      <xdr:rowOff>21895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90514"/>
          <a:ext cx="838200" cy="27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88864</xdr:rowOff>
    </xdr:from>
    <xdr:to>
      <xdr:col>50</xdr:col>
      <xdr:colOff>114300</xdr:colOff>
      <xdr:row>79</xdr:row>
      <xdr:rowOff>14514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90514"/>
          <a:ext cx="889000" cy="26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14514</xdr:rowOff>
    </xdr:from>
    <xdr:to>
      <xdr:col>45</xdr:col>
      <xdr:colOff>177800</xdr:colOff>
      <xdr:row>79</xdr:row>
      <xdr:rowOff>81614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59064"/>
          <a:ext cx="889000" cy="6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76160</xdr:rowOff>
    </xdr:from>
    <xdr:to>
      <xdr:col>41</xdr:col>
      <xdr:colOff>50800</xdr:colOff>
      <xdr:row>79</xdr:row>
      <xdr:rowOff>81614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620710"/>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142545</xdr:rowOff>
    </xdr:from>
    <xdr:to>
      <xdr:col>55</xdr:col>
      <xdr:colOff>50800</xdr:colOff>
      <xdr:row>79</xdr:row>
      <xdr:rowOff>72695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57472</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38064</xdr:rowOff>
    </xdr:from>
    <xdr:to>
      <xdr:col>50</xdr:col>
      <xdr:colOff>165100</xdr:colOff>
      <xdr:row>77</xdr:row>
      <xdr:rowOff>139664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156191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135164</xdr:rowOff>
    </xdr:from>
    <xdr:to>
      <xdr:col>46</xdr:col>
      <xdr:colOff>38100</xdr:colOff>
      <xdr:row>79</xdr:row>
      <xdr:rowOff>65314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56441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30814</xdr:rowOff>
    </xdr:from>
    <xdr:to>
      <xdr:col>41</xdr:col>
      <xdr:colOff>101600</xdr:colOff>
      <xdr:row>79</xdr:row>
      <xdr:rowOff>132414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123541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6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25360</xdr:rowOff>
    </xdr:from>
    <xdr:to>
      <xdr:col>36</xdr:col>
      <xdr:colOff>165100</xdr:colOff>
      <xdr:row>79</xdr:row>
      <xdr:rowOff>126960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6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118087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6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44500</xdr:rowOff>
    </xdr:from>
    <xdr:to>
      <xdr:col>55</xdr:col>
      <xdr:colOff>0</xdr:colOff>
      <xdr:row>95</xdr:row>
      <xdr:rowOff>93402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160800"/>
          <a:ext cx="838200" cy="22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44500</xdr:rowOff>
    </xdr:from>
    <xdr:to>
      <xdr:col>50</xdr:col>
      <xdr:colOff>114300</xdr:colOff>
      <xdr:row>95</xdr:row>
      <xdr:rowOff>150530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160800"/>
          <a:ext cx="889000" cy="27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129544</xdr:rowOff>
    </xdr:from>
    <xdr:to>
      <xdr:col>45</xdr:col>
      <xdr:colOff>177800</xdr:colOff>
      <xdr:row>95</xdr:row>
      <xdr:rowOff>150530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17294"/>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112085</xdr:rowOff>
    </xdr:from>
    <xdr:to>
      <xdr:col>41</xdr:col>
      <xdr:colOff>50800</xdr:colOff>
      <xdr:row>95</xdr:row>
      <xdr:rowOff>129544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99835"/>
          <a:ext cx="889000" cy="1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42602</xdr:rowOff>
    </xdr:from>
    <xdr:to>
      <xdr:col>55</xdr:col>
      <xdr:colOff>50800</xdr:colOff>
      <xdr:row>95</xdr:row>
      <xdr:rowOff>144202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65479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165150</xdr:rowOff>
    </xdr:from>
    <xdr:to>
      <xdr:col>50</xdr:col>
      <xdr:colOff>165100</xdr:colOff>
      <xdr:row>94</xdr:row>
      <xdr:rowOff>95300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111827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88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99730</xdr:rowOff>
    </xdr:from>
    <xdr:to>
      <xdr:col>46</xdr:col>
      <xdr:colOff>38100</xdr:colOff>
      <xdr:row>96</xdr:row>
      <xdr:rowOff>29880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8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46407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6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78744</xdr:rowOff>
    </xdr:from>
    <xdr:to>
      <xdr:col>41</xdr:col>
      <xdr:colOff>101600</xdr:colOff>
      <xdr:row>96</xdr:row>
      <xdr:rowOff>8894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25421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4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61285</xdr:rowOff>
    </xdr:from>
    <xdr:to>
      <xdr:col>36</xdr:col>
      <xdr:colOff>165100</xdr:colOff>
      <xdr:row>95</xdr:row>
      <xdr:rowOff>162885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63331</xdr:rowOff>
    </xdr:from>
    <xdr:to>
      <xdr:col>85</xdr:col>
      <xdr:colOff>127000</xdr:colOff>
      <xdr:row>39</xdr:row>
      <xdr:rowOff>91041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49881"/>
          <a:ext cx="838200" cy="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89515</xdr:rowOff>
    </xdr:from>
    <xdr:to>
      <xdr:col>81</xdr:col>
      <xdr:colOff>50800</xdr:colOff>
      <xdr:row>39</xdr:row>
      <xdr:rowOff>91041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6065"/>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80434</xdr:rowOff>
    </xdr:from>
    <xdr:to>
      <xdr:col>76</xdr:col>
      <xdr:colOff>114300</xdr:colOff>
      <xdr:row>39</xdr:row>
      <xdr:rowOff>89515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6984"/>
          <a:ext cx="8890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80434</xdr:rowOff>
    </xdr:from>
    <xdr:to>
      <xdr:col>71</xdr:col>
      <xdr:colOff>177800</xdr:colOff>
      <xdr:row>39</xdr:row>
      <xdr:rowOff>93634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6984"/>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12531</xdr:rowOff>
    </xdr:from>
    <xdr:to>
      <xdr:col>85</xdr:col>
      <xdr:colOff>177800</xdr:colOff>
      <xdr:row>39</xdr:row>
      <xdr:rowOff>114131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143358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40241</xdr:rowOff>
    </xdr:from>
    <xdr:to>
      <xdr:col>81</xdr:col>
      <xdr:colOff>101600</xdr:colOff>
      <xdr:row>39</xdr:row>
      <xdr:rowOff>141841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132968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38715</xdr:rowOff>
    </xdr:from>
    <xdr:to>
      <xdr:col>76</xdr:col>
      <xdr:colOff>165100</xdr:colOff>
      <xdr:row>39</xdr:row>
      <xdr:rowOff>140315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131442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29634</xdr:rowOff>
    </xdr:from>
    <xdr:to>
      <xdr:col>72</xdr:col>
      <xdr:colOff>38100</xdr:colOff>
      <xdr:row>39</xdr:row>
      <xdr:rowOff>131234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122361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42834</xdr:rowOff>
    </xdr:from>
    <xdr:to>
      <xdr:col>67</xdr:col>
      <xdr:colOff>101600</xdr:colOff>
      <xdr:row>39</xdr:row>
      <xdr:rowOff>144434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135561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40190</xdr:rowOff>
    </xdr:from>
    <xdr:to>
      <xdr:col>85</xdr:col>
      <xdr:colOff>127000</xdr:colOff>
      <xdr:row>77</xdr:row>
      <xdr:rowOff>78045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41840"/>
          <a:ext cx="838200" cy="3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18935</xdr:rowOff>
    </xdr:from>
    <xdr:to>
      <xdr:col>81</xdr:col>
      <xdr:colOff>50800</xdr:colOff>
      <xdr:row>77</xdr:row>
      <xdr:rowOff>78045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20585"/>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18935</xdr:rowOff>
    </xdr:from>
    <xdr:to>
      <xdr:col>76</xdr:col>
      <xdr:colOff>114300</xdr:colOff>
      <xdr:row>77</xdr:row>
      <xdr:rowOff>87164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20585"/>
          <a:ext cx="889000" cy="6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57477</xdr:rowOff>
    </xdr:from>
    <xdr:to>
      <xdr:col>71</xdr:col>
      <xdr:colOff>177800</xdr:colOff>
      <xdr:row>77</xdr:row>
      <xdr:rowOff>87164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59127"/>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160840</xdr:rowOff>
    </xdr:from>
    <xdr:to>
      <xdr:col>85</xdr:col>
      <xdr:colOff>177800</xdr:colOff>
      <xdr:row>77</xdr:row>
      <xdr:rowOff>90990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12267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4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27245</xdr:rowOff>
    </xdr:from>
    <xdr:to>
      <xdr:col>81</xdr:col>
      <xdr:colOff>101600</xdr:colOff>
      <xdr:row>77</xdr:row>
      <xdr:rowOff>128845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145372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139585</xdr:rowOff>
    </xdr:from>
    <xdr:to>
      <xdr:col>76</xdr:col>
      <xdr:colOff>165100</xdr:colOff>
      <xdr:row>77</xdr:row>
      <xdr:rowOff>69735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86262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4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36364</xdr:rowOff>
    </xdr:from>
    <xdr:to>
      <xdr:col>72</xdr:col>
      <xdr:colOff>38100</xdr:colOff>
      <xdr:row>77</xdr:row>
      <xdr:rowOff>137964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154491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6677</xdr:rowOff>
    </xdr:from>
    <xdr:to>
      <xdr:col>67</xdr:col>
      <xdr:colOff>101600</xdr:colOff>
      <xdr:row>77</xdr:row>
      <xdr:rowOff>108277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124804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161682</xdr:rowOff>
    </xdr:from>
    <xdr:to>
      <xdr:col>85</xdr:col>
      <xdr:colOff>127000</xdr:colOff>
      <xdr:row>98</xdr:row>
      <xdr:rowOff>14936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92332"/>
          <a:ext cx="838200" cy="2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14936</xdr:rowOff>
    </xdr:from>
    <xdr:to>
      <xdr:col>81</xdr:col>
      <xdr:colOff>50800</xdr:colOff>
      <xdr:row>98</xdr:row>
      <xdr:rowOff>26033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17036"/>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26033</xdr:rowOff>
    </xdr:from>
    <xdr:to>
      <xdr:col>76</xdr:col>
      <xdr:colOff>114300</xdr:colOff>
      <xdr:row>98</xdr:row>
      <xdr:rowOff>51209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28133"/>
          <a:ext cx="8890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51209</xdr:rowOff>
    </xdr:from>
    <xdr:to>
      <xdr:col>71</xdr:col>
      <xdr:colOff>177800</xdr:colOff>
      <xdr:row>98</xdr:row>
      <xdr:rowOff>158641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53309"/>
          <a:ext cx="889000" cy="10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110882</xdr:rowOff>
    </xdr:from>
    <xdr:to>
      <xdr:col>85</xdr:col>
      <xdr:colOff>177800</xdr:colOff>
      <xdr:row>98</xdr:row>
      <xdr:rowOff>41032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4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133759</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9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135586</xdr:rowOff>
    </xdr:from>
    <xdr:to>
      <xdr:col>81</xdr:col>
      <xdr:colOff>101600</xdr:colOff>
      <xdr:row>98</xdr:row>
      <xdr:rowOff>65736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82263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4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146683</xdr:rowOff>
    </xdr:from>
    <xdr:to>
      <xdr:col>76</xdr:col>
      <xdr:colOff>165100</xdr:colOff>
      <xdr:row>98</xdr:row>
      <xdr:rowOff>76833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93360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5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409</xdr:rowOff>
    </xdr:from>
    <xdr:to>
      <xdr:col>72</xdr:col>
      <xdr:colOff>38100</xdr:colOff>
      <xdr:row>98</xdr:row>
      <xdr:rowOff>102009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118536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107841</xdr:rowOff>
    </xdr:from>
    <xdr:to>
      <xdr:col>67</xdr:col>
      <xdr:colOff>101600</xdr:colOff>
      <xdr:row>99</xdr:row>
      <xdr:rowOff>37991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29118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1364</xdr:rowOff>
    </xdr:from>
    <xdr:to>
      <xdr:col>116</xdr:col>
      <xdr:colOff>63500</xdr:colOff>
      <xdr:row>39</xdr:row>
      <xdr:rowOff>9463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87914"/>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169777</xdr:rowOff>
    </xdr:from>
    <xdr:to>
      <xdr:col>111</xdr:col>
      <xdr:colOff>177800</xdr:colOff>
      <xdr:row>39</xdr:row>
      <xdr:rowOff>1364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84877"/>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169777</xdr:rowOff>
    </xdr:from>
    <xdr:to>
      <xdr:col>107</xdr:col>
      <xdr:colOff>50800</xdr:colOff>
      <xdr:row>39</xdr:row>
      <xdr:rowOff>1528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8487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1528</xdr:rowOff>
    </xdr:from>
    <xdr:to>
      <xdr:col>102</xdr:col>
      <xdr:colOff>114300</xdr:colOff>
      <xdr:row>39</xdr:row>
      <xdr:rowOff>4990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88078"/>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130113</xdr:rowOff>
    </xdr:from>
    <xdr:to>
      <xdr:col>116</xdr:col>
      <xdr:colOff>114300</xdr:colOff>
      <xdr:row>39</xdr:row>
      <xdr:rowOff>60263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64779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122014</xdr:rowOff>
    </xdr:from>
    <xdr:to>
      <xdr:col>112</xdr:col>
      <xdr:colOff>38100</xdr:colOff>
      <xdr:row>39</xdr:row>
      <xdr:rowOff>52164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43291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118977</xdr:rowOff>
    </xdr:from>
    <xdr:to>
      <xdr:col>107</xdr:col>
      <xdr:colOff>101600</xdr:colOff>
      <xdr:row>39</xdr:row>
      <xdr:rowOff>49127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40254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122178</xdr:rowOff>
    </xdr:from>
    <xdr:to>
      <xdr:col>102</xdr:col>
      <xdr:colOff>165100</xdr:colOff>
      <xdr:row>39</xdr:row>
      <xdr:rowOff>52328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43455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125640</xdr:rowOff>
    </xdr:from>
    <xdr:to>
      <xdr:col>98</xdr:col>
      <xdr:colOff>38100</xdr:colOff>
      <xdr:row>39</xdr:row>
      <xdr:rowOff>55790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46917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3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139357</xdr:rowOff>
    </xdr:from>
    <xdr:to>
      <xdr:col>116</xdr:col>
      <xdr:colOff>63500</xdr:colOff>
      <xdr:row>75</xdr:row>
      <xdr:rowOff>8389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26657"/>
          <a:ext cx="8382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8389</xdr:rowOff>
    </xdr:from>
    <xdr:to>
      <xdr:col>111</xdr:col>
      <xdr:colOff>177800</xdr:colOff>
      <xdr:row>75</xdr:row>
      <xdr:rowOff>41802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67139"/>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27915</xdr:rowOff>
    </xdr:from>
    <xdr:to>
      <xdr:col>107</xdr:col>
      <xdr:colOff>50800</xdr:colOff>
      <xdr:row>75</xdr:row>
      <xdr:rowOff>41802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86665"/>
          <a:ext cx="8890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27915</xdr:rowOff>
    </xdr:from>
    <xdr:to>
      <xdr:col>102</xdr:col>
      <xdr:colOff>114300</xdr:colOff>
      <xdr:row>75</xdr:row>
      <xdr:rowOff>34906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86665"/>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88557</xdr:rowOff>
    </xdr:from>
    <xdr:to>
      <xdr:col>116</xdr:col>
      <xdr:colOff>114300</xdr:colOff>
      <xdr:row>75</xdr:row>
      <xdr:rowOff>18707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111434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129039</xdr:rowOff>
    </xdr:from>
    <xdr:to>
      <xdr:col>112</xdr:col>
      <xdr:colOff>38100</xdr:colOff>
      <xdr:row>75</xdr:row>
      <xdr:rowOff>59189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75716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162452</xdr:rowOff>
    </xdr:from>
    <xdr:to>
      <xdr:col>107</xdr:col>
      <xdr:colOff>101600</xdr:colOff>
      <xdr:row>75</xdr:row>
      <xdr:rowOff>92602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109129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148565</xdr:rowOff>
    </xdr:from>
    <xdr:to>
      <xdr:col>102</xdr:col>
      <xdr:colOff>165100</xdr:colOff>
      <xdr:row>75</xdr:row>
      <xdr:rowOff>78715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95242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1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155556</xdr:rowOff>
    </xdr:from>
    <xdr:to>
      <xdr:col>98</xdr:col>
      <xdr:colOff>38100</xdr:colOff>
      <xdr:row>75</xdr:row>
      <xdr:rowOff>85706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102233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1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歳出決算総額における淡路市の住民一人当たりのコストは約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ており、物件費、公債費及び積立金において類似団体内順位が高く、全国平均及び兵庫県平均よりも高くなっている。物件費では、合併により複数存在する類似の公共施設の維持管理費や、公共施設整備時に行った借地費用が多額であること、積立金では、ふるさと納税の寄附金額が増額し、多額の基金積立てをしたこと、公債費では、阪神・淡路大震災の復興事業に係る元利償還金の影響が大きい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41,364
40,577
184.24
37,977,171
37,810,751
131,490
16,715,754
32,772,885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139129</xdr:rowOff>
    </xdr:from>
    <xdr:to>
      <xdr:col>24</xdr:col>
      <xdr:colOff>63500</xdr:colOff>
      <xdr:row>39</xdr:row>
      <xdr:rowOff>5207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54229"/>
          <a:ext cx="8382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5207</xdr:rowOff>
    </xdr:from>
    <xdr:to>
      <xdr:col>19</xdr:col>
      <xdr:colOff>177800</xdr:colOff>
      <xdr:row>39</xdr:row>
      <xdr:rowOff>30544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9175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30544</xdr:rowOff>
    </xdr:from>
    <xdr:to>
      <xdr:col>15</xdr:col>
      <xdr:colOff>50800</xdr:colOff>
      <xdr:row>39</xdr:row>
      <xdr:rowOff>52260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17094"/>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36068</xdr:rowOff>
    </xdr:from>
    <xdr:to>
      <xdr:col>10</xdr:col>
      <xdr:colOff>114300</xdr:colOff>
      <xdr:row>39</xdr:row>
      <xdr:rowOff>52260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22618"/>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88329</xdr:rowOff>
    </xdr:from>
    <xdr:to>
      <xdr:col>24</xdr:col>
      <xdr:colOff>114300</xdr:colOff>
      <xdr:row>39</xdr:row>
      <xdr:rowOff>18479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66756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8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125857</xdr:rowOff>
    </xdr:from>
    <xdr:to>
      <xdr:col>20</xdr:col>
      <xdr:colOff>38100</xdr:colOff>
      <xdr:row>39</xdr:row>
      <xdr:rowOff>56007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47134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3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151194</xdr:rowOff>
    </xdr:from>
    <xdr:to>
      <xdr:col>15</xdr:col>
      <xdr:colOff>101600</xdr:colOff>
      <xdr:row>39</xdr:row>
      <xdr:rowOff>81344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72471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5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1460</xdr:rowOff>
    </xdr:from>
    <xdr:to>
      <xdr:col>10</xdr:col>
      <xdr:colOff>165100</xdr:colOff>
      <xdr:row>39</xdr:row>
      <xdr:rowOff>103060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94187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156718</xdr:rowOff>
    </xdr:from>
    <xdr:to>
      <xdr:col>6</xdr:col>
      <xdr:colOff>38100</xdr:colOff>
      <xdr:row>39</xdr:row>
      <xdr:rowOff>86868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77995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6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61148</xdr:rowOff>
    </xdr:from>
    <xdr:to>
      <xdr:col>24</xdr:col>
      <xdr:colOff>63500</xdr:colOff>
      <xdr:row>57</xdr:row>
      <xdr:rowOff>98982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3798"/>
          <a:ext cx="8382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98982</xdr:rowOff>
    </xdr:from>
    <xdr:to>
      <xdr:col>19</xdr:col>
      <xdr:colOff>177800</xdr:colOff>
      <xdr:row>57</xdr:row>
      <xdr:rowOff>122428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1632"/>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122428</xdr:rowOff>
    </xdr:from>
    <xdr:to>
      <xdr:col>15</xdr:col>
      <xdr:colOff>50800</xdr:colOff>
      <xdr:row>58</xdr:row>
      <xdr:rowOff>257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5078"/>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107966</xdr:rowOff>
    </xdr:from>
    <xdr:to>
      <xdr:col>10</xdr:col>
      <xdr:colOff>114300</xdr:colOff>
      <xdr:row>58</xdr:row>
      <xdr:rowOff>257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0616"/>
          <a:ext cx="889000" cy="6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10348</xdr:rowOff>
    </xdr:from>
    <xdr:to>
      <xdr:col>24</xdr:col>
      <xdr:colOff>114300</xdr:colOff>
      <xdr:row>57</xdr:row>
      <xdr:rowOff>111948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33225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48182</xdr:rowOff>
    </xdr:from>
    <xdr:to>
      <xdr:col>20</xdr:col>
      <xdr:colOff>38100</xdr:colOff>
      <xdr:row>57</xdr:row>
      <xdr:rowOff>149782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166309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71628</xdr:rowOff>
    </xdr:from>
    <xdr:to>
      <xdr:col>15</xdr:col>
      <xdr:colOff>101600</xdr:colOff>
      <xdr:row>58</xdr:row>
      <xdr:rowOff>1778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18305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120907</xdr:rowOff>
    </xdr:from>
    <xdr:to>
      <xdr:col>10</xdr:col>
      <xdr:colOff>165100</xdr:colOff>
      <xdr:row>58</xdr:row>
      <xdr:rowOff>51057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67584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6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57166</xdr:rowOff>
    </xdr:from>
    <xdr:to>
      <xdr:col>6</xdr:col>
      <xdr:colOff>38100</xdr:colOff>
      <xdr:row>57</xdr:row>
      <xdr:rowOff>158766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85510</xdr:rowOff>
    </xdr:from>
    <xdr:to>
      <xdr:col>24</xdr:col>
      <xdr:colOff>63500</xdr:colOff>
      <xdr:row>77</xdr:row>
      <xdr:rowOff>112314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7160"/>
          <a:ext cx="8382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112314</xdr:rowOff>
    </xdr:from>
    <xdr:to>
      <xdr:col>19</xdr:col>
      <xdr:colOff>177800</xdr:colOff>
      <xdr:row>77</xdr:row>
      <xdr:rowOff>113852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13964"/>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77845</xdr:rowOff>
    </xdr:from>
    <xdr:to>
      <xdr:col>15</xdr:col>
      <xdr:colOff>50800</xdr:colOff>
      <xdr:row>77</xdr:row>
      <xdr:rowOff>113852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9495"/>
          <a:ext cx="889000" cy="3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77845</xdr:rowOff>
    </xdr:from>
    <xdr:to>
      <xdr:col>10</xdr:col>
      <xdr:colOff>114300</xdr:colOff>
      <xdr:row>78</xdr:row>
      <xdr:rowOff>34803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9495"/>
          <a:ext cx="889000" cy="1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34710</xdr:rowOff>
    </xdr:from>
    <xdr:to>
      <xdr:col>24</xdr:col>
      <xdr:colOff>114300</xdr:colOff>
      <xdr:row>77</xdr:row>
      <xdr:rowOff>136310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13137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61514</xdr:rowOff>
    </xdr:from>
    <xdr:to>
      <xdr:col>20</xdr:col>
      <xdr:colOff>38100</xdr:colOff>
      <xdr:row>77</xdr:row>
      <xdr:rowOff>163114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154241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63052</xdr:rowOff>
    </xdr:from>
    <xdr:to>
      <xdr:col>15</xdr:col>
      <xdr:colOff>101600</xdr:colOff>
      <xdr:row>77</xdr:row>
      <xdr:rowOff>164652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155779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27045</xdr:rowOff>
    </xdr:from>
    <xdr:to>
      <xdr:col>10</xdr:col>
      <xdr:colOff>165100</xdr:colOff>
      <xdr:row>77</xdr:row>
      <xdr:rowOff>128645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119772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155453</xdr:rowOff>
    </xdr:from>
    <xdr:to>
      <xdr:col>6</xdr:col>
      <xdr:colOff>38100</xdr:colOff>
      <xdr:row>78</xdr:row>
      <xdr:rowOff>85603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76730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65898</xdr:rowOff>
    </xdr:from>
    <xdr:to>
      <xdr:col>24</xdr:col>
      <xdr:colOff>63500</xdr:colOff>
      <xdr:row>99</xdr:row>
      <xdr:rowOff>77653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9448"/>
          <a:ext cx="8382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65898</xdr:rowOff>
    </xdr:from>
    <xdr:to>
      <xdr:col>19</xdr:col>
      <xdr:colOff>177800</xdr:colOff>
      <xdr:row>99</xdr:row>
      <xdr:rowOff>77077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39448"/>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76904</xdr:rowOff>
    </xdr:from>
    <xdr:to>
      <xdr:col>15</xdr:col>
      <xdr:colOff>50800</xdr:colOff>
      <xdr:row>99</xdr:row>
      <xdr:rowOff>77077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0454"/>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76904</xdr:rowOff>
    </xdr:from>
    <xdr:to>
      <xdr:col>10</xdr:col>
      <xdr:colOff>114300</xdr:colOff>
      <xdr:row>99</xdr:row>
      <xdr:rowOff>79197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0454"/>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26853</xdr:rowOff>
    </xdr:from>
    <xdr:to>
      <xdr:col>24</xdr:col>
      <xdr:colOff>114300</xdr:colOff>
      <xdr:row>99</xdr:row>
      <xdr:rowOff>128453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15098</xdr:rowOff>
    </xdr:from>
    <xdr:to>
      <xdr:col>20</xdr:col>
      <xdr:colOff>38100</xdr:colOff>
      <xdr:row>99</xdr:row>
      <xdr:rowOff>116698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133225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6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26277</xdr:rowOff>
    </xdr:from>
    <xdr:to>
      <xdr:col>15</xdr:col>
      <xdr:colOff>101600</xdr:colOff>
      <xdr:row>99</xdr:row>
      <xdr:rowOff>127877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144404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26104</xdr:rowOff>
    </xdr:from>
    <xdr:to>
      <xdr:col>10</xdr:col>
      <xdr:colOff>165100</xdr:colOff>
      <xdr:row>99</xdr:row>
      <xdr:rowOff>127704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144231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28397</xdr:rowOff>
    </xdr:from>
    <xdr:to>
      <xdr:col>6</xdr:col>
      <xdr:colOff>38100</xdr:colOff>
      <xdr:row>99</xdr:row>
      <xdr:rowOff>129997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146524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24420</xdr:rowOff>
    </xdr:from>
    <xdr:to>
      <xdr:col>55</xdr:col>
      <xdr:colOff>0</xdr:colOff>
      <xdr:row>39</xdr:row>
      <xdr:rowOff>25400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10970"/>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25400</xdr:rowOff>
    </xdr:from>
    <xdr:to>
      <xdr:col>50</xdr:col>
      <xdr:colOff>114300</xdr:colOff>
      <xdr:row>39</xdr:row>
      <xdr:rowOff>26053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71195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26053</xdr:rowOff>
    </xdr:from>
    <xdr:to>
      <xdr:col>45</xdr:col>
      <xdr:colOff>177800</xdr:colOff>
      <xdr:row>39</xdr:row>
      <xdr:rowOff>26706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1260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26706</xdr:rowOff>
    </xdr:from>
    <xdr:to>
      <xdr:col>41</xdr:col>
      <xdr:colOff>50800</xdr:colOff>
      <xdr:row>39</xdr:row>
      <xdr:rowOff>27360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1325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145070</xdr:rowOff>
    </xdr:from>
    <xdr:to>
      <xdr:col>55</xdr:col>
      <xdr:colOff>50800</xdr:colOff>
      <xdr:row>39</xdr:row>
      <xdr:rowOff>75220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59997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7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146050</xdr:rowOff>
    </xdr:from>
    <xdr:to>
      <xdr:col>50</xdr:col>
      <xdr:colOff>165100</xdr:colOff>
      <xdr:row>39</xdr:row>
      <xdr:rowOff>76200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67327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146703</xdr:rowOff>
    </xdr:from>
    <xdr:to>
      <xdr:col>46</xdr:col>
      <xdr:colOff>38100</xdr:colOff>
      <xdr:row>39</xdr:row>
      <xdr:rowOff>76853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67980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147356</xdr:rowOff>
    </xdr:from>
    <xdr:to>
      <xdr:col>41</xdr:col>
      <xdr:colOff>101600</xdr:colOff>
      <xdr:row>39</xdr:row>
      <xdr:rowOff>77506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68633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148010</xdr:rowOff>
    </xdr:from>
    <xdr:to>
      <xdr:col>36</xdr:col>
      <xdr:colOff>165100</xdr:colOff>
      <xdr:row>39</xdr:row>
      <xdr:rowOff>78160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69287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137655</xdr:rowOff>
    </xdr:from>
    <xdr:to>
      <xdr:col>55</xdr:col>
      <xdr:colOff>0</xdr:colOff>
      <xdr:row>55</xdr:row>
      <xdr:rowOff>165748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395955"/>
          <a:ext cx="838200" cy="19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137655</xdr:rowOff>
    </xdr:from>
    <xdr:to>
      <xdr:col>50</xdr:col>
      <xdr:colOff>114300</xdr:colOff>
      <xdr:row>55</xdr:row>
      <xdr:rowOff>45834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395955"/>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45834</xdr:rowOff>
    </xdr:from>
    <xdr:to>
      <xdr:col>45</xdr:col>
      <xdr:colOff>177800</xdr:colOff>
      <xdr:row>57</xdr:row>
      <xdr:rowOff>12281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75584"/>
          <a:ext cx="889000" cy="3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165189</xdr:rowOff>
    </xdr:from>
    <xdr:to>
      <xdr:col>41</xdr:col>
      <xdr:colOff>50800</xdr:colOff>
      <xdr:row>57</xdr:row>
      <xdr:rowOff>12281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766389"/>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114948</xdr:rowOff>
    </xdr:from>
    <xdr:to>
      <xdr:col>55</xdr:col>
      <xdr:colOff>50800</xdr:colOff>
      <xdr:row>56</xdr:row>
      <xdr:rowOff>45098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137825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9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86855</xdr:rowOff>
    </xdr:from>
    <xdr:to>
      <xdr:col>50</xdr:col>
      <xdr:colOff>165100</xdr:colOff>
      <xdr:row>55</xdr:row>
      <xdr:rowOff>17005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33532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2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166484</xdr:rowOff>
    </xdr:from>
    <xdr:to>
      <xdr:col>46</xdr:col>
      <xdr:colOff>38100</xdr:colOff>
      <xdr:row>55</xdr:row>
      <xdr:rowOff>96634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113161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132931</xdr:rowOff>
    </xdr:from>
    <xdr:to>
      <xdr:col>41</xdr:col>
      <xdr:colOff>101600</xdr:colOff>
      <xdr:row>57</xdr:row>
      <xdr:rowOff>63081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54208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2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114389</xdr:rowOff>
    </xdr:from>
    <xdr:to>
      <xdr:col>36</xdr:col>
      <xdr:colOff>165100</xdr:colOff>
      <xdr:row>57</xdr:row>
      <xdr:rowOff>44539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35666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159003</xdr:rowOff>
    </xdr:from>
    <xdr:to>
      <xdr:col>55</xdr:col>
      <xdr:colOff>0</xdr:colOff>
      <xdr:row>78</xdr:row>
      <xdr:rowOff>61664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60653"/>
          <a:ext cx="838200" cy="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48603</xdr:rowOff>
    </xdr:from>
    <xdr:to>
      <xdr:col>50</xdr:col>
      <xdr:colOff>114300</xdr:colOff>
      <xdr:row>78</xdr:row>
      <xdr:rowOff>61664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21703"/>
          <a:ext cx="8890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131763</xdr:rowOff>
    </xdr:from>
    <xdr:to>
      <xdr:col>45</xdr:col>
      <xdr:colOff>177800</xdr:colOff>
      <xdr:row>78</xdr:row>
      <xdr:rowOff>48603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33413"/>
          <a:ext cx="889000" cy="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131763</xdr:rowOff>
    </xdr:from>
    <xdr:to>
      <xdr:col>41</xdr:col>
      <xdr:colOff>50800</xdr:colOff>
      <xdr:row>78</xdr:row>
      <xdr:rowOff>64967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3413"/>
          <a:ext cx="889000" cy="1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108203</xdr:rowOff>
    </xdr:from>
    <xdr:to>
      <xdr:col>55</xdr:col>
      <xdr:colOff>50800</xdr:colOff>
      <xdr:row>78</xdr:row>
      <xdr:rowOff>38353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131080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10864</xdr:rowOff>
    </xdr:from>
    <xdr:to>
      <xdr:col>50</xdr:col>
      <xdr:colOff>165100</xdr:colOff>
      <xdr:row>78</xdr:row>
      <xdr:rowOff>112464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103591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169253</xdr:rowOff>
    </xdr:from>
    <xdr:to>
      <xdr:col>46</xdr:col>
      <xdr:colOff>38100</xdr:colOff>
      <xdr:row>78</xdr:row>
      <xdr:rowOff>99403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90530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80963</xdr:rowOff>
    </xdr:from>
    <xdr:to>
      <xdr:col>41</xdr:col>
      <xdr:colOff>101600</xdr:colOff>
      <xdr:row>78</xdr:row>
      <xdr:rowOff>11113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27640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14167</xdr:rowOff>
    </xdr:from>
    <xdr:to>
      <xdr:col>36</xdr:col>
      <xdr:colOff>165100</xdr:colOff>
      <xdr:row>78</xdr:row>
      <xdr:rowOff>115767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106894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93188</xdr:rowOff>
    </xdr:from>
    <xdr:to>
      <xdr:col>55</xdr:col>
      <xdr:colOff>0</xdr:colOff>
      <xdr:row>95</xdr:row>
      <xdr:rowOff>145887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380938"/>
          <a:ext cx="838200" cy="5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93188</xdr:rowOff>
    </xdr:from>
    <xdr:to>
      <xdr:col>50</xdr:col>
      <xdr:colOff>114300</xdr:colOff>
      <xdr:row>96</xdr:row>
      <xdr:rowOff>22253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380938"/>
          <a:ext cx="889000" cy="10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22253</xdr:rowOff>
    </xdr:from>
    <xdr:to>
      <xdr:col>45</xdr:col>
      <xdr:colOff>177800</xdr:colOff>
      <xdr:row>96</xdr:row>
      <xdr:rowOff>44717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81453"/>
          <a:ext cx="889000" cy="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44717</xdr:rowOff>
    </xdr:from>
    <xdr:to>
      <xdr:col>41</xdr:col>
      <xdr:colOff>50800</xdr:colOff>
      <xdr:row>96</xdr:row>
      <xdr:rowOff>68704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03917"/>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95087</xdr:rowOff>
    </xdr:from>
    <xdr:to>
      <xdr:col>55</xdr:col>
      <xdr:colOff>50800</xdr:colOff>
      <xdr:row>96</xdr:row>
      <xdr:rowOff>25237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8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117964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3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42388</xdr:rowOff>
    </xdr:from>
    <xdr:to>
      <xdr:col>50</xdr:col>
      <xdr:colOff>165100</xdr:colOff>
      <xdr:row>95</xdr:row>
      <xdr:rowOff>143988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160515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142903</xdr:rowOff>
    </xdr:from>
    <xdr:to>
      <xdr:col>46</xdr:col>
      <xdr:colOff>38100</xdr:colOff>
      <xdr:row>96</xdr:row>
      <xdr:rowOff>73053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89580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165367</xdr:rowOff>
    </xdr:from>
    <xdr:to>
      <xdr:col>41</xdr:col>
      <xdr:colOff>101600</xdr:colOff>
      <xdr:row>96</xdr:row>
      <xdr:rowOff>95517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112044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17904</xdr:rowOff>
    </xdr:from>
    <xdr:to>
      <xdr:col>36</xdr:col>
      <xdr:colOff>165100</xdr:colOff>
      <xdr:row>96</xdr:row>
      <xdr:rowOff>119504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136031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59118</xdr:rowOff>
    </xdr:from>
    <xdr:to>
      <xdr:col>85</xdr:col>
      <xdr:colOff>127000</xdr:colOff>
      <xdr:row>37</xdr:row>
      <xdr:rowOff>138786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02768"/>
          <a:ext cx="8382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136028</xdr:rowOff>
    </xdr:from>
    <xdr:to>
      <xdr:col>81</xdr:col>
      <xdr:colOff>50800</xdr:colOff>
      <xdr:row>37</xdr:row>
      <xdr:rowOff>138786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79678"/>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39102</xdr:rowOff>
    </xdr:from>
    <xdr:to>
      <xdr:col>76</xdr:col>
      <xdr:colOff>114300</xdr:colOff>
      <xdr:row>37</xdr:row>
      <xdr:rowOff>136028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82752"/>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76578</xdr:rowOff>
    </xdr:from>
    <xdr:to>
      <xdr:col>71</xdr:col>
      <xdr:colOff>177800</xdr:colOff>
      <xdr:row>37</xdr:row>
      <xdr:rowOff>39102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48778"/>
          <a:ext cx="889000" cy="1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8318</xdr:rowOff>
    </xdr:from>
    <xdr:to>
      <xdr:col>85</xdr:col>
      <xdr:colOff>177800</xdr:colOff>
      <xdr:row>37</xdr:row>
      <xdr:rowOff>109918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158195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87986</xdr:rowOff>
    </xdr:from>
    <xdr:to>
      <xdr:col>81</xdr:col>
      <xdr:colOff>101600</xdr:colOff>
      <xdr:row>38</xdr:row>
      <xdr:rowOff>18135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85228</xdr:rowOff>
    </xdr:from>
    <xdr:to>
      <xdr:col>76</xdr:col>
      <xdr:colOff>165100</xdr:colOff>
      <xdr:row>38</xdr:row>
      <xdr:rowOff>15378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159752</xdr:rowOff>
    </xdr:from>
    <xdr:to>
      <xdr:col>72</xdr:col>
      <xdr:colOff>38100</xdr:colOff>
      <xdr:row>37</xdr:row>
      <xdr:rowOff>89902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0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25778</xdr:rowOff>
    </xdr:from>
    <xdr:to>
      <xdr:col>67</xdr:col>
      <xdr:colOff>101600</xdr:colOff>
      <xdr:row>36</xdr:row>
      <xdr:rowOff>127378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143905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7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114127</xdr:rowOff>
    </xdr:from>
    <xdr:to>
      <xdr:col>85</xdr:col>
      <xdr:colOff>127000</xdr:colOff>
      <xdr:row>56</xdr:row>
      <xdr:rowOff>63112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543877"/>
          <a:ext cx="838200" cy="1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114127</xdr:rowOff>
    </xdr:from>
    <xdr:to>
      <xdr:col>81</xdr:col>
      <xdr:colOff>50800</xdr:colOff>
      <xdr:row>56</xdr:row>
      <xdr:rowOff>60765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43877"/>
          <a:ext cx="889000" cy="1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60765</xdr:rowOff>
    </xdr:from>
    <xdr:to>
      <xdr:col>76</xdr:col>
      <xdr:colOff>114300</xdr:colOff>
      <xdr:row>57</xdr:row>
      <xdr:rowOff>10838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61965"/>
          <a:ext cx="889000" cy="1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153027</xdr:rowOff>
    </xdr:from>
    <xdr:to>
      <xdr:col>71</xdr:col>
      <xdr:colOff>177800</xdr:colOff>
      <xdr:row>57</xdr:row>
      <xdr:rowOff>10838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82777"/>
          <a:ext cx="889000" cy="2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12312</xdr:rowOff>
    </xdr:from>
    <xdr:to>
      <xdr:col>85</xdr:col>
      <xdr:colOff>177800</xdr:colOff>
      <xdr:row>56</xdr:row>
      <xdr:rowOff>113912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162189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63327</xdr:rowOff>
    </xdr:from>
    <xdr:to>
      <xdr:col>81</xdr:col>
      <xdr:colOff>101600</xdr:colOff>
      <xdr:row>55</xdr:row>
      <xdr:rowOff>164927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10004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6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9965</xdr:rowOff>
    </xdr:from>
    <xdr:to>
      <xdr:col>76</xdr:col>
      <xdr:colOff>165100</xdr:colOff>
      <xdr:row>56</xdr:row>
      <xdr:rowOff>111565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128092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8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131488</xdr:rowOff>
    </xdr:from>
    <xdr:to>
      <xdr:col>72</xdr:col>
      <xdr:colOff>38100</xdr:colOff>
      <xdr:row>57</xdr:row>
      <xdr:rowOff>61638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52765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2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102227</xdr:rowOff>
    </xdr:from>
    <xdr:to>
      <xdr:col>67</xdr:col>
      <xdr:colOff>101600</xdr:colOff>
      <xdr:row>56</xdr:row>
      <xdr:rowOff>32377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48904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63331</xdr:rowOff>
    </xdr:from>
    <xdr:to>
      <xdr:col>85</xdr:col>
      <xdr:colOff>127000</xdr:colOff>
      <xdr:row>79</xdr:row>
      <xdr:rowOff>91041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07881"/>
          <a:ext cx="838200" cy="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89509</xdr:rowOff>
    </xdr:from>
    <xdr:to>
      <xdr:col>81</xdr:col>
      <xdr:colOff>50800</xdr:colOff>
      <xdr:row>79</xdr:row>
      <xdr:rowOff>91041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4059"/>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80434</xdr:rowOff>
    </xdr:from>
    <xdr:to>
      <xdr:col>76</xdr:col>
      <xdr:colOff>114300</xdr:colOff>
      <xdr:row>79</xdr:row>
      <xdr:rowOff>89509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4984"/>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80434</xdr:rowOff>
    </xdr:from>
    <xdr:to>
      <xdr:col>71</xdr:col>
      <xdr:colOff>177800</xdr:colOff>
      <xdr:row>79</xdr:row>
      <xdr:rowOff>93635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4984"/>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12531</xdr:rowOff>
    </xdr:from>
    <xdr:to>
      <xdr:col>85</xdr:col>
      <xdr:colOff>177800</xdr:colOff>
      <xdr:row>79</xdr:row>
      <xdr:rowOff>114131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143358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40241</xdr:rowOff>
    </xdr:from>
    <xdr:to>
      <xdr:col>81</xdr:col>
      <xdr:colOff>101600</xdr:colOff>
      <xdr:row>79</xdr:row>
      <xdr:rowOff>141841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132968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38709</xdr:rowOff>
    </xdr:from>
    <xdr:to>
      <xdr:col>76</xdr:col>
      <xdr:colOff>165100</xdr:colOff>
      <xdr:row>79</xdr:row>
      <xdr:rowOff>140309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131436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29634</xdr:rowOff>
    </xdr:from>
    <xdr:to>
      <xdr:col>72</xdr:col>
      <xdr:colOff>38100</xdr:colOff>
      <xdr:row>79</xdr:row>
      <xdr:rowOff>131234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122361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42835</xdr:rowOff>
    </xdr:from>
    <xdr:to>
      <xdr:col>67</xdr:col>
      <xdr:colOff>101600</xdr:colOff>
      <xdr:row>79</xdr:row>
      <xdr:rowOff>144435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135562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8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40179</xdr:rowOff>
    </xdr:from>
    <xdr:to>
      <xdr:col>85</xdr:col>
      <xdr:colOff>127000</xdr:colOff>
      <xdr:row>97</xdr:row>
      <xdr:rowOff>78032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70829"/>
          <a:ext cx="838200" cy="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18876</xdr:rowOff>
    </xdr:from>
    <xdr:to>
      <xdr:col>81</xdr:col>
      <xdr:colOff>50800</xdr:colOff>
      <xdr:row>97</xdr:row>
      <xdr:rowOff>78032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49526"/>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18876</xdr:rowOff>
    </xdr:from>
    <xdr:to>
      <xdr:col>76</xdr:col>
      <xdr:colOff>114300</xdr:colOff>
      <xdr:row>97</xdr:row>
      <xdr:rowOff>87164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49526"/>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57477</xdr:rowOff>
    </xdr:from>
    <xdr:to>
      <xdr:col>71</xdr:col>
      <xdr:colOff>177800</xdr:colOff>
      <xdr:row>97</xdr:row>
      <xdr:rowOff>87164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88127"/>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160829</xdr:rowOff>
    </xdr:from>
    <xdr:to>
      <xdr:col>85</xdr:col>
      <xdr:colOff>177800</xdr:colOff>
      <xdr:row>97</xdr:row>
      <xdr:rowOff>90979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12256</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7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27232</xdr:rowOff>
    </xdr:from>
    <xdr:to>
      <xdr:col>81</xdr:col>
      <xdr:colOff>101600</xdr:colOff>
      <xdr:row>97</xdr:row>
      <xdr:rowOff>128832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145359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3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139526</xdr:rowOff>
    </xdr:from>
    <xdr:to>
      <xdr:col>76</xdr:col>
      <xdr:colOff>165100</xdr:colOff>
      <xdr:row>97</xdr:row>
      <xdr:rowOff>69676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86203</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7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36364</xdr:rowOff>
    </xdr:from>
    <xdr:to>
      <xdr:col>72</xdr:col>
      <xdr:colOff>38100</xdr:colOff>
      <xdr:row>97</xdr:row>
      <xdr:rowOff>137964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154491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6677</xdr:rowOff>
    </xdr:from>
    <xdr:to>
      <xdr:col>67</xdr:col>
      <xdr:colOff>101600</xdr:colOff>
      <xdr:row>97</xdr:row>
      <xdr:rowOff>108277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124804</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1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淡路市の住民一人当たりのコストは、総務費、公債費及び諸支出金において類似団体内順位が高く、全国平均及び兵庫県平均よりも高くなっている。総務費では、ふるさと納税の寄附金額・件数が増加したことから業務委託料が増額したこと、諸支出金では、ふるさと納税に係る基金について多額の積立てをしたこと、公債費では、阪神・淡路大震災の復興事業に係る元利償還金が大きく影響している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年度においては取崩しを行わず、歳計余剰額を積立てしたことによりポイントが増加しているが、物価高騰による影響が主な要因で令和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年度においては取崩しを行ったことから、ポイントが減少している。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実質収支及び実質単年度収支は黒字を確保しているが、令和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年度に普通交付税の「合併算定替」の特例措置が終了し、非常に厳しい状況であることから、より一層の経費削減や自主財源の確保に努める。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一般会計及び特別会計において、実質赤字額及び資金不足額は発生していないが、令和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年度に普通交付税の「合併算定替」の特例措置が終了し、非常に厳しい状況であることから、より一層の経費削減や自主財源の確保に努める。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37977171</v>
      </c>
      <c r="BO4" s="449"/>
      <c r="BP4" s="449"/>
      <c r="BQ4" s="449"/>
      <c r="BR4" s="449"/>
      <c r="BS4" s="449"/>
      <c r="BT4" s="449"/>
      <c r="BU4" s="450"/>
      <c r="BV4" s="448">
        <v>38247389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0.8</v>
      </c>
      <c r="CU4" s="589"/>
      <c r="CV4" s="589"/>
      <c r="CW4" s="589"/>
      <c r="CX4" s="589"/>
      <c r="CY4" s="589"/>
      <c r="CZ4" s="589"/>
      <c r="DA4" s="590"/>
      <c r="DB4" s="588">
        <v>1.6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37810751</v>
      </c>
      <c r="BO5" s="420"/>
      <c r="BP5" s="420"/>
      <c r="BQ5" s="420"/>
      <c r="BR5" s="420"/>
      <c r="BS5" s="420"/>
      <c r="BT5" s="420"/>
      <c r="BU5" s="421"/>
      <c r="BV5" s="419">
        <v>37918749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94.4</v>
      </c>
      <c r="CU5" s="417"/>
      <c r="CV5" s="417"/>
      <c r="CW5" s="417"/>
      <c r="CX5" s="417"/>
      <c r="CY5" s="417"/>
      <c r="CZ5" s="417"/>
      <c r="DA5" s="418"/>
      <c r="DB5" s="416">
        <v>93.8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166420</v>
      </c>
      <c r="BO6" s="420"/>
      <c r="BP6" s="420"/>
      <c r="BQ6" s="420"/>
      <c r="BR6" s="420"/>
      <c r="BS6" s="420"/>
      <c r="BT6" s="420"/>
      <c r="BU6" s="421"/>
      <c r="BV6" s="419">
        <v>328640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94.7</v>
      </c>
      <c r="CU6" s="563"/>
      <c r="CV6" s="563"/>
      <c r="CW6" s="563"/>
      <c r="CX6" s="563"/>
      <c r="CY6" s="563"/>
      <c r="CZ6" s="563"/>
      <c r="DA6" s="564"/>
      <c r="DB6" s="562">
        <v>94.3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34930</v>
      </c>
      <c r="BO7" s="420"/>
      <c r="BP7" s="420"/>
      <c r="BQ7" s="420"/>
      <c r="BR7" s="420"/>
      <c r="BS7" s="420"/>
      <c r="BT7" s="420"/>
      <c r="BU7" s="421"/>
      <c r="BV7" s="419">
        <v>73728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16715754</v>
      </c>
      <c r="CU7" s="420"/>
      <c r="CV7" s="420"/>
      <c r="CW7" s="420"/>
      <c r="CX7" s="420"/>
      <c r="CY7" s="420"/>
      <c r="CZ7" s="420"/>
      <c r="DA7" s="421"/>
      <c r="DB7" s="419">
        <v>16324428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131490</v>
      </c>
      <c r="BO8" s="420"/>
      <c r="BP8" s="420"/>
      <c r="BQ8" s="420"/>
      <c r="BR8" s="420"/>
      <c r="BS8" s="420"/>
      <c r="BT8" s="420"/>
      <c r="BU8" s="421"/>
      <c r="BV8" s="419">
        <v>254912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0.37</v>
      </c>
      <c r="CU8" s="523"/>
      <c r="CV8" s="523"/>
      <c r="CW8" s="523"/>
      <c r="CX8" s="523"/>
      <c r="CY8" s="523"/>
      <c r="CZ8" s="523"/>
      <c r="DA8" s="524"/>
      <c r="DB8" s="522">
        <v>0.36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41967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-123422</v>
      </c>
      <c r="BO9" s="420"/>
      <c r="BP9" s="420"/>
      <c r="BQ9" s="420"/>
      <c r="BR9" s="420"/>
      <c r="BS9" s="420"/>
      <c r="BT9" s="420"/>
      <c r="BU9" s="421"/>
      <c r="BV9" s="419">
        <v>167501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22.5</v>
      </c>
      <c r="CU9" s="417"/>
      <c r="CV9" s="417"/>
      <c r="CW9" s="417"/>
      <c r="CX9" s="417"/>
      <c r="CY9" s="417"/>
      <c r="CZ9" s="417"/>
      <c r="DA9" s="418"/>
      <c r="DB9" s="416">
        <v>20.2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43977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131948</v>
      </c>
      <c r="BO10" s="420"/>
      <c r="BP10" s="420"/>
      <c r="BQ10" s="420"/>
      <c r="BR10" s="420"/>
      <c r="BS10" s="420"/>
      <c r="BT10" s="420"/>
      <c r="BU10" s="421"/>
      <c r="BV10" s="419">
        <v>56198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1174700</v>
      </c>
      <c r="BO11" s="420"/>
      <c r="BP11" s="420"/>
      <c r="BQ11" s="420"/>
      <c r="BR11" s="420"/>
      <c r="BS11" s="420"/>
      <c r="BT11" s="420"/>
      <c r="BU11" s="421"/>
      <c r="BV11" s="419">
        <v>437700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41364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40577</v>
      </c>
      <c r="S13" s="507"/>
      <c r="T13" s="507"/>
      <c r="U13" s="507"/>
      <c r="V13" s="508"/>
      <c r="W13" s="509" t="s">
        <v>131</v>
      </c>
      <c r="X13" s="405"/>
      <c r="Y13" s="405"/>
      <c r="Z13" s="405"/>
      <c r="AA13" s="405"/>
      <c r="AB13" s="406"/>
      <c r="AC13" s="372">
        <v>3005</v>
      </c>
      <c r="AD13" s="373"/>
      <c r="AE13" s="373"/>
      <c r="AF13" s="373"/>
      <c r="AG13" s="374"/>
      <c r="AH13" s="372">
        <v>3170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983226</v>
      </c>
      <c r="BO13" s="420"/>
      <c r="BP13" s="420"/>
      <c r="BQ13" s="420"/>
      <c r="BR13" s="420"/>
      <c r="BS13" s="420"/>
      <c r="BT13" s="420"/>
      <c r="BU13" s="421"/>
      <c r="BV13" s="419">
        <v>261399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13.2</v>
      </c>
      <c r="CU13" s="417"/>
      <c r="CV13" s="417"/>
      <c r="CW13" s="417"/>
      <c r="CX13" s="417"/>
      <c r="CY13" s="417"/>
      <c r="CZ13" s="417"/>
      <c r="DA13" s="418"/>
      <c r="DB13" s="416">
        <v>13.6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41969</v>
      </c>
      <c r="S14" s="507"/>
      <c r="T14" s="507"/>
      <c r="U14" s="507"/>
      <c r="V14" s="508"/>
      <c r="W14" s="510"/>
      <c r="X14" s="408"/>
      <c r="Y14" s="408"/>
      <c r="Z14" s="408"/>
      <c r="AA14" s="408"/>
      <c r="AB14" s="409"/>
      <c r="AC14" s="499">
        <v>15.4</v>
      </c>
      <c r="AD14" s="500"/>
      <c r="AE14" s="500"/>
      <c r="AF14" s="500"/>
      <c r="AG14" s="501"/>
      <c r="AH14" s="499">
        <v>15.8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36.700000000000003</v>
      </c>
      <c r="CU14" s="517"/>
      <c r="CV14" s="517"/>
      <c r="CW14" s="517"/>
      <c r="CX14" s="517"/>
      <c r="CY14" s="517"/>
      <c r="CZ14" s="517"/>
      <c r="DA14" s="518"/>
      <c r="DB14" s="516">
        <v>55.6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41272</v>
      </c>
      <c r="S15" s="507"/>
      <c r="T15" s="507"/>
      <c r="U15" s="507"/>
      <c r="V15" s="508"/>
      <c r="W15" s="509" t="s">
        <v>137</v>
      </c>
      <c r="X15" s="405"/>
      <c r="Y15" s="405"/>
      <c r="Z15" s="405"/>
      <c r="AA15" s="405"/>
      <c r="AB15" s="406"/>
      <c r="AC15" s="372">
        <v>3965</v>
      </c>
      <c r="AD15" s="373"/>
      <c r="AE15" s="373"/>
      <c r="AF15" s="373"/>
      <c r="AG15" s="374"/>
      <c r="AH15" s="372">
        <v>4300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5603341</v>
      </c>
      <c r="BO15" s="449"/>
      <c r="BP15" s="449"/>
      <c r="BQ15" s="449"/>
      <c r="BR15" s="449"/>
      <c r="BS15" s="449"/>
      <c r="BT15" s="449"/>
      <c r="BU15" s="450"/>
      <c r="BV15" s="448">
        <v>5535679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20.399999999999999</v>
      </c>
      <c r="AD16" s="500"/>
      <c r="AE16" s="500"/>
      <c r="AF16" s="500"/>
      <c r="AG16" s="501"/>
      <c r="AH16" s="499">
        <v>21.4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15231935</v>
      </c>
      <c r="BO16" s="420"/>
      <c r="BP16" s="420"/>
      <c r="BQ16" s="420"/>
      <c r="BR16" s="420"/>
      <c r="BS16" s="420"/>
      <c r="BT16" s="420"/>
      <c r="BU16" s="421"/>
      <c r="BV16" s="419">
        <v>14771464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12486</v>
      </c>
      <c r="AD17" s="373"/>
      <c r="AE17" s="373"/>
      <c r="AF17" s="373"/>
      <c r="AG17" s="374"/>
      <c r="AH17" s="372">
        <v>12602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7088128</v>
      </c>
      <c r="BO17" s="420"/>
      <c r="BP17" s="420"/>
      <c r="BQ17" s="420"/>
      <c r="BR17" s="420"/>
      <c r="BS17" s="420"/>
      <c r="BT17" s="420"/>
      <c r="BU17" s="421"/>
      <c r="BV17" s="419">
        <v>6995987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184.24</v>
      </c>
      <c r="M18" s="472"/>
      <c r="N18" s="472"/>
      <c r="O18" s="472"/>
      <c r="P18" s="472"/>
      <c r="Q18" s="472"/>
      <c r="R18" s="473"/>
      <c r="S18" s="473"/>
      <c r="T18" s="473"/>
      <c r="U18" s="473"/>
      <c r="V18" s="474"/>
      <c r="W18" s="490"/>
      <c r="X18" s="491"/>
      <c r="Y18" s="491"/>
      <c r="Z18" s="491"/>
      <c r="AA18" s="491"/>
      <c r="AB18" s="515"/>
      <c r="AC18" s="389">
        <v>64.2</v>
      </c>
      <c r="AD18" s="390"/>
      <c r="AE18" s="390"/>
      <c r="AF18" s="390"/>
      <c r="AG18" s="475"/>
      <c r="AH18" s="389">
        <v>62.8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16166733</v>
      </c>
      <c r="BO18" s="420"/>
      <c r="BP18" s="420"/>
      <c r="BQ18" s="420"/>
      <c r="BR18" s="420"/>
      <c r="BS18" s="420"/>
      <c r="BT18" s="420"/>
      <c r="BU18" s="421"/>
      <c r="BV18" s="419">
        <v>15483038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20618244</v>
      </c>
      <c r="BO19" s="420"/>
      <c r="BP19" s="420"/>
      <c r="BQ19" s="420"/>
      <c r="BR19" s="420"/>
      <c r="BS19" s="420"/>
      <c r="BT19" s="420"/>
      <c r="BU19" s="421"/>
      <c r="BV19" s="419">
        <v>19715314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17494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32772885</v>
      </c>
      <c r="BO22" s="449"/>
      <c r="BP22" s="449"/>
      <c r="BQ22" s="449"/>
      <c r="BR22" s="449"/>
      <c r="BS22" s="449"/>
      <c r="BT22" s="449"/>
      <c r="BU22" s="450"/>
      <c r="BV22" s="448">
        <v>35290581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15079255</v>
      </c>
      <c r="BO23" s="420"/>
      <c r="BP23" s="420"/>
      <c r="BQ23" s="420"/>
      <c r="BR23" s="420"/>
      <c r="BS23" s="420"/>
      <c r="BT23" s="420"/>
      <c r="BU23" s="421"/>
      <c r="BV23" s="419">
        <v>16549890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8600</v>
      </c>
      <c r="R24" s="373"/>
      <c r="S24" s="373"/>
      <c r="T24" s="373"/>
      <c r="U24" s="373"/>
      <c r="V24" s="374"/>
      <c r="W24" s="462"/>
      <c r="X24" s="399"/>
      <c r="Y24" s="400"/>
      <c r="Z24" s="375" t="s">
        <v>162</v>
      </c>
      <c r="AA24" s="376"/>
      <c r="AB24" s="376"/>
      <c r="AC24" s="376"/>
      <c r="AD24" s="376"/>
      <c r="AE24" s="376"/>
      <c r="AF24" s="376"/>
      <c r="AG24" s="377"/>
      <c r="AH24" s="372">
        <v>393</v>
      </c>
      <c r="AI24" s="373"/>
      <c r="AJ24" s="373"/>
      <c r="AK24" s="373"/>
      <c r="AL24" s="374"/>
      <c r="AM24" s="372">
        <v>1253277</v>
      </c>
      <c r="AN24" s="373"/>
      <c r="AO24" s="373"/>
      <c r="AP24" s="373"/>
      <c r="AQ24" s="373"/>
      <c r="AR24" s="374"/>
      <c r="AS24" s="372">
        <v>3189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25487593</v>
      </c>
      <c r="BO24" s="420"/>
      <c r="BP24" s="420"/>
      <c r="BQ24" s="420"/>
      <c r="BR24" s="420"/>
      <c r="BS24" s="420"/>
      <c r="BT24" s="420"/>
      <c r="BU24" s="421"/>
      <c r="BV24" s="419">
        <v>27180317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6900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5504262</v>
      </c>
      <c r="BO25" s="449"/>
      <c r="BP25" s="449"/>
      <c r="BQ25" s="449"/>
      <c r="BR25" s="449"/>
      <c r="BS25" s="449"/>
      <c r="BT25" s="449"/>
      <c r="BU25" s="450"/>
      <c r="BV25" s="448">
        <v>6932405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6100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22592</v>
      </c>
      <c r="AN26" s="373"/>
      <c r="AO26" s="373"/>
      <c r="AP26" s="373"/>
      <c r="AQ26" s="373"/>
      <c r="AR26" s="374"/>
      <c r="AS26" s="372">
        <v>2824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4500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416085</v>
      </c>
      <c r="BO27" s="454"/>
      <c r="BP27" s="454"/>
      <c r="BQ27" s="454"/>
      <c r="BR27" s="454"/>
      <c r="BS27" s="454"/>
      <c r="BT27" s="454"/>
      <c r="BU27" s="455"/>
      <c r="BV27" s="453">
        <v>415640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3780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3016250</v>
      </c>
      <c r="BO28" s="449"/>
      <c r="BP28" s="449"/>
      <c r="BQ28" s="449"/>
      <c r="BR28" s="449"/>
      <c r="BS28" s="449"/>
      <c r="BT28" s="449"/>
      <c r="BU28" s="450"/>
      <c r="BV28" s="448">
        <v>3084302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3465</v>
      </c>
      <c r="R29" s="373"/>
      <c r="S29" s="373"/>
      <c r="T29" s="373"/>
      <c r="U29" s="373"/>
      <c r="V29" s="374"/>
      <c r="W29" s="463"/>
      <c r="X29" s="464"/>
      <c r="Y29" s="465"/>
      <c r="Z29" s="375" t="s">
        <v>177</v>
      </c>
      <c r="AA29" s="376"/>
      <c r="AB29" s="376"/>
      <c r="AC29" s="376"/>
      <c r="AD29" s="376"/>
      <c r="AE29" s="376"/>
      <c r="AF29" s="376"/>
      <c r="AG29" s="377"/>
      <c r="AH29" s="372">
        <v>393</v>
      </c>
      <c r="AI29" s="373"/>
      <c r="AJ29" s="373"/>
      <c r="AK29" s="373"/>
      <c r="AL29" s="374"/>
      <c r="AM29" s="372">
        <v>1253277</v>
      </c>
      <c r="AN29" s="373"/>
      <c r="AO29" s="373"/>
      <c r="AP29" s="373"/>
      <c r="AQ29" s="373"/>
      <c r="AR29" s="374"/>
      <c r="AS29" s="372">
        <v>3189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2496926</v>
      </c>
      <c r="BO29" s="420"/>
      <c r="BP29" s="420"/>
      <c r="BQ29" s="420"/>
      <c r="BR29" s="420"/>
      <c r="BS29" s="420"/>
      <c r="BT29" s="420"/>
      <c r="BU29" s="421"/>
      <c r="BV29" s="419">
        <v>2893195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12474773</v>
      </c>
      <c r="BO30" s="454"/>
      <c r="BP30" s="454"/>
      <c r="BQ30" s="454"/>
      <c r="BR30" s="454"/>
      <c r="BS30" s="454"/>
      <c r="BT30" s="454"/>
      <c r="BU30" s="455"/>
      <c r="BV30" s="453">
        <v>11877496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下水道事業会計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産地直売所事業特別会計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株式会社キャトルセゾン松帆</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IF('各会計、関係団体の財政状況及び健全化判断比率'!B35="","",'各会計、関係団体の財政状況及び健全化判断比率'!B35)</f>
        <v>温泉事業特別会計</v>
      </c>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株式会社ほくだん</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10</v>
      </c>
      <c r="BF36" s="367"/>
      <c r="BG36" s="368" t="str">
        <f>IF('各会計、関係団体の財政状況及び健全化判断比率'!B36="","",'各会計、関係団体の財政状況及び健全化判断比率'!B36)</f>
        <v>津名港ターミナル事業特別会計</v>
      </c>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69"/>
      <c r="CO36" s="367">
        <f t="shared" si="3"/>
        <v>24</v>
      </c>
      <c r="CP36" s="367"/>
      <c r="CQ36" s="368" t="str">
        <f>IF('各会計、関係団体の財政状況及び健全化判断比率'!BS9="","",'各会計、関係団体の財政状況及び健全化判断比率'!BS9)</f>
        <v>株式会社淡路島パルシェ</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介護保険特別会計（サービス事業勘定）</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f t="shared" si="1"/>
        <v>11</v>
      </c>
      <c r="BF37" s="367"/>
      <c r="BG37" s="368" t="str">
        <f>IF('各会計、関係団体の財政状況及び健全化判断比率'!B37="","",'各会計、関係団体の財政状況及び健全化判断比率'!B37)</f>
        <v>住宅用地造成事業等特別会計</v>
      </c>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淡路広域行政事務組合（一般会計）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淡路広域行政事務組合（淡路ふるさと市町村圏事業特別会計）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淡路広域行政事務組合（淡路公平委員会特別会計）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淡路広域行政事務組合（淡路食肉センター事業特別会計）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20</v>
      </c>
      <c r="BX42" s="367"/>
      <c r="BY42" s="368" t="str">
        <f>IF('各会計、関係団体の財政状況及び健全化判断比率'!B76="","",'各会計、関係団体の財政状況及び健全化判断比率'!B76)</f>
        <v>淡路広域消防事務組合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21</v>
      </c>
      <c r="BX43" s="367"/>
      <c r="BY43" s="368" t="str">
        <f>IF('各会計、関係団体の財政状況及び健全化判断比率'!B77="","",'各会計、関係団体の財政状況及び健全化判断比率'!B77)</f>
        <v>淡路広域水道企業団</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29J1cs51vFyI5t1zQDYTpe949UqrZ2W4T+wUOw2Kur33RdXIDvqrhThNOw3cBwxNf/mZiNLyRJi0DbWfa0gVBA==" saltValue="XttN9KQ+3i0VYDpxP5nH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535</v>
      </c>
      <c r="D34" s="1151"/>
      <c r="E34" s="1152"/>
      <c r="F34" s="32">
        <v>0.6</v>
      </c>
      <c r="G34" s="33">
        <v>0.62</v>
      </c>
      <c r="H34" s="33">
        <v>0.85</v>
      </c>
      <c r="I34" s="33">
        <v>1.74</v>
      </c>
      <c r="J34" s="34">
        <v>2.48</v>
      </c>
      <c r="K34" s="22"/>
      <c r="L34" s="22"/>
      <c r="M34" s="22"/>
      <c r="N34" s="22"/>
      <c r="O34" s="22"/>
      <c r="P34" s="22"/>
    </row>
    <row r="35" spans="1:16" ht="39" customHeight="1" x14ac:dyDescent="0.2">
      <c r="A35" s="22"/>
      <c r="B35" s="35"/>
      <c r="C35" s="1145" t="s">
        <v>536</v>
      </c>
      <c r="D35" s="1146"/>
      <c r="E35" s="1147"/>
      <c r="F35" s="36">
        <v>1.29</v>
      </c>
      <c r="G35" s="37">
        <v>5.14</v>
      </c>
      <c r="H35" s="37">
        <v>0.51</v>
      </c>
      <c r="I35" s="37">
        <v>1.56</v>
      </c>
      <c r="J35" s="38">
        <v>0.78</v>
      </c>
      <c r="K35" s="22"/>
      <c r="L35" s="22"/>
      <c r="M35" s="22"/>
      <c r="N35" s="22"/>
      <c r="O35" s="22"/>
      <c r="P35" s="22"/>
    </row>
    <row r="36" spans="1:16" ht="39" customHeight="1" x14ac:dyDescent="0.2">
      <c r="A36" s="22"/>
      <c r="B36" s="35"/>
      <c r="C36" s="1145" t="s">
        <v>537</v>
      </c>
      <c r="D36" s="1146"/>
      <c r="E36" s="1147"/>
      <c r="F36" s="36">
        <v>0.81</v>
      </c>
      <c r="G36" s="37">
        <v>1.25</v>
      </c>
      <c r="H36" s="37">
        <v>1.77</v>
      </c>
      <c r="I36" s="37">
        <v>1.04</v>
      </c>
      <c r="J36" s="38">
        <v>0.55000000000000004</v>
      </c>
      <c r="K36" s="22"/>
      <c r="L36" s="22"/>
      <c r="M36" s="22"/>
      <c r="N36" s="22"/>
      <c r="O36" s="22"/>
      <c r="P36" s="22"/>
    </row>
    <row r="37" spans="1:16" ht="39" customHeight="1" x14ac:dyDescent="0.2">
      <c r="A37" s="22"/>
      <c r="B37" s="35"/>
      <c r="C37" s="1145" t="s">
        <v>538</v>
      </c>
      <c r="D37" s="1146"/>
      <c r="E37" s="1147"/>
      <c r="F37" s="36">
        <v>0.14000000000000001</v>
      </c>
      <c r="G37" s="37">
        <v>0.15</v>
      </c>
      <c r="H37" s="37">
        <v>0.18</v>
      </c>
      <c r="I37" s="37">
        <v>0.22</v>
      </c>
      <c r="J37" s="38">
        <v>0.33</v>
      </c>
      <c r="K37" s="22"/>
      <c r="L37" s="22"/>
      <c r="M37" s="22"/>
      <c r="N37" s="22"/>
      <c r="O37" s="22"/>
      <c r="P37" s="22"/>
    </row>
    <row r="38" spans="1:16" ht="39" customHeight="1" x14ac:dyDescent="0.2">
      <c r="A38" s="22"/>
      <c r="B38" s="35"/>
      <c r="C38" s="1145" t="s">
        <v>539</v>
      </c>
      <c r="D38" s="1146"/>
      <c r="E38" s="1147"/>
      <c r="F38" s="36">
        <v>0.03</v>
      </c>
      <c r="G38" s="37">
        <v>0.02</v>
      </c>
      <c r="H38" s="37">
        <v>0.03</v>
      </c>
      <c r="I38" s="37">
        <v>0.01</v>
      </c>
      <c r="J38" s="38">
        <v>0.06</v>
      </c>
      <c r="K38" s="22"/>
      <c r="L38" s="22"/>
      <c r="M38" s="22"/>
      <c r="N38" s="22"/>
      <c r="O38" s="22"/>
      <c r="P38" s="22"/>
    </row>
    <row r="39" spans="1:16" ht="39" customHeight="1" x14ac:dyDescent="0.2">
      <c r="A39" s="22"/>
      <c r="B39" s="35"/>
      <c r="C39" s="1145" t="s">
        <v>540</v>
      </c>
      <c r="D39" s="1146"/>
      <c r="E39" s="1147"/>
      <c r="F39" s="36">
        <v>0</v>
      </c>
      <c r="G39" s="37">
        <v>0.12</v>
      </c>
      <c r="H39" s="37">
        <v>0.04</v>
      </c>
      <c r="I39" s="37">
        <v>0.03</v>
      </c>
      <c r="J39" s="38">
        <v>0.01</v>
      </c>
      <c r="K39" s="22"/>
      <c r="L39" s="22"/>
      <c r="M39" s="22"/>
      <c r="N39" s="22"/>
      <c r="O39" s="22"/>
      <c r="P39" s="22"/>
    </row>
    <row r="40" spans="1:16" ht="39" customHeight="1" x14ac:dyDescent="0.2">
      <c r="A40" s="22"/>
      <c r="B40" s="35"/>
      <c r="C40" s="1145" t="s">
        <v>541</v>
      </c>
      <c r="D40" s="1146"/>
      <c r="E40" s="1147"/>
      <c r="F40" s="36">
        <v>0</v>
      </c>
      <c r="G40" s="37">
        <v>0</v>
      </c>
      <c r="H40" s="37">
        <v>0</v>
      </c>
      <c r="I40" s="37">
        <v>0</v>
      </c>
      <c r="J40" s="38">
        <v>0</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544</v>
      </c>
      <c r="D43" s="1149"/>
      <c r="E43" s="1150"/>
      <c r="F43" s="41">
        <v>0.02</v>
      </c>
      <c r="G43" s="42">
        <v>0.01</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tIJbAYHiGAEDt/zmrQ1M+WDj7c6LTjYU6uUXDayuIGLBQr0iavR2B5uK2yLN5VhaowKSlD6pKXkXB3RreP7Wg==" saltValue="9J1GZEduq/+6fhD2f12C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4148</v>
      </c>
      <c r="L45" s="60">
        <v>4185</v>
      </c>
      <c r="M45" s="60">
        <v>4082</v>
      </c>
      <c r="N45" s="60">
        <v>3841</v>
      </c>
      <c r="O45" s="61">
        <v>3723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2">
      <c r="A48" s="48"/>
      <c r="B48" s="1178"/>
      <c r="C48" s="1179"/>
      <c r="D48" s="62"/>
      <c r="E48" s="1155" t="s">
        <v>13</v>
      </c>
      <c r="F48" s="1155"/>
      <c r="G48" s="1155"/>
      <c r="H48" s="1155"/>
      <c r="I48" s="1155"/>
      <c r="J48" s="1156"/>
      <c r="K48" s="63">
        <v>1202</v>
      </c>
      <c r="L48" s="64">
        <v>1091</v>
      </c>
      <c r="M48" s="64">
        <v>1056</v>
      </c>
      <c r="N48" s="64">
        <v>1034</v>
      </c>
      <c r="O48" s="65">
        <v>987</v>
      </c>
      <c r="P48" s="48"/>
      <c r="Q48" s="48"/>
      <c r="R48" s="48"/>
      <c r="S48" s="48"/>
      <c r="T48" s="48"/>
      <c r="U48" s="48"/>
    </row>
    <row r="49" spans="1:21" ht="30.75" customHeight="1" x14ac:dyDescent="0.2">
      <c r="A49" s="48"/>
      <c r="B49" s="1178"/>
      <c r="C49" s="1179"/>
      <c r="D49" s="62"/>
      <c r="E49" s="1155" t="s">
        <v>14</v>
      </c>
      <c r="F49" s="1155"/>
      <c r="G49" s="1155"/>
      <c r="H49" s="1155"/>
      <c r="I49" s="1155"/>
      <c r="J49" s="1156"/>
      <c r="K49" s="63">
        <v>915</v>
      </c>
      <c r="L49" s="64">
        <v>828</v>
      </c>
      <c r="M49" s="64">
        <v>774</v>
      </c>
      <c r="N49" s="64">
        <v>743</v>
      </c>
      <c r="O49" s="65">
        <v>685</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1</v>
      </c>
      <c r="M51" s="64">
        <v>0</v>
      </c>
      <c r="N51" s="64">
        <v>1</v>
      </c>
      <c r="O51" s="65">
        <v>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4319</v>
      </c>
      <c r="L52" s="64">
        <v>4408</v>
      </c>
      <c r="M52" s="64">
        <v>4117</v>
      </c>
      <c r="N52" s="64">
        <v>3761</v>
      </c>
      <c r="O52" s="65">
        <v>3902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1946</v>
      </c>
      <c r="L53" s="69">
        <v>1697</v>
      </c>
      <c r="M53" s="69">
        <v>1795</v>
      </c>
      <c r="N53" s="69">
        <v>1858</v>
      </c>
      <c r="O53" s="70">
        <v>1498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qyVu6XWsqyDR/elpQxGCgenHnpWcqrUqFiQjaRP9cVerteMuAX8oxjHiXz7q8DGviGICeMkszoRR9dKApJYPQ==" saltValue="srC6Cq5rv1vOoAUmtjP2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6" t="s">
        <v>30</v>
      </c>
      <c r="C41" s="1197"/>
      <c r="D41" s="105"/>
      <c r="E41" s="1198" t="s">
        <v>31</v>
      </c>
      <c r="F41" s="1198"/>
      <c r="G41" s="1198"/>
      <c r="H41" s="1199"/>
      <c r="I41" s="343">
        <v>38517</v>
      </c>
      <c r="J41" s="344">
        <v>37531</v>
      </c>
      <c r="K41" s="344">
        <v>34538</v>
      </c>
      <c r="L41" s="344">
        <v>35291</v>
      </c>
      <c r="M41" s="345">
        <v>32773</v>
      </c>
    </row>
    <row r="42" spans="2:13" ht="27.75" customHeight="1" x14ac:dyDescent="0.2">
      <c r="B42" s="1186"/>
      <c r="C42" s="1187"/>
      <c r="D42" s="106"/>
      <c r="E42" s="1190" t="s">
        <v>32</v>
      </c>
      <c r="F42" s="1190"/>
      <c r="G42" s="1190"/>
      <c r="H42" s="1191"/>
      <c r="I42" s="346" t="s">
        <v>491</v>
      </c>
      <c r="J42" s="347" t="s">
        <v>491</v>
      </c>
      <c r="K42" s="347" t="s">
        <v>491</v>
      </c>
      <c r="L42" s="347" t="s">
        <v>491</v>
      </c>
      <c r="M42" s="348" t="s">
        <v>491</v>
      </c>
    </row>
    <row r="43" spans="2:13" ht="27.75" customHeight="1" x14ac:dyDescent="0.2">
      <c r="B43" s="1186"/>
      <c r="C43" s="1187"/>
      <c r="D43" s="106"/>
      <c r="E43" s="1190" t="s">
        <v>33</v>
      </c>
      <c r="F43" s="1190"/>
      <c r="G43" s="1190"/>
      <c r="H43" s="1191"/>
      <c r="I43" s="346">
        <v>18453</v>
      </c>
      <c r="J43" s="347">
        <v>16631</v>
      </c>
      <c r="K43" s="347">
        <v>15421</v>
      </c>
      <c r="L43" s="347">
        <v>14371</v>
      </c>
      <c r="M43" s="348">
        <v>13591</v>
      </c>
    </row>
    <row r="44" spans="2:13" ht="27.75" customHeight="1" x14ac:dyDescent="0.2">
      <c r="B44" s="1186"/>
      <c r="C44" s="1187"/>
      <c r="D44" s="106"/>
      <c r="E44" s="1190" t="s">
        <v>34</v>
      </c>
      <c r="F44" s="1190"/>
      <c r="G44" s="1190"/>
      <c r="H44" s="1191"/>
      <c r="I44" s="346">
        <v>8371</v>
      </c>
      <c r="J44" s="347">
        <v>7740</v>
      </c>
      <c r="K44" s="347">
        <v>7124</v>
      </c>
      <c r="L44" s="347">
        <v>6577</v>
      </c>
      <c r="M44" s="348">
        <v>6279</v>
      </c>
    </row>
    <row r="45" spans="2:13" ht="27.75" customHeight="1" x14ac:dyDescent="0.2">
      <c r="B45" s="1186"/>
      <c r="C45" s="1187"/>
      <c r="D45" s="106"/>
      <c r="E45" s="1190" t="s">
        <v>35</v>
      </c>
      <c r="F45" s="1190"/>
      <c r="G45" s="1190"/>
      <c r="H45" s="1191"/>
      <c r="I45" s="346">
        <v>4538</v>
      </c>
      <c r="J45" s="347">
        <v>4301</v>
      </c>
      <c r="K45" s="347">
        <v>4144</v>
      </c>
      <c r="L45" s="347">
        <v>3952</v>
      </c>
      <c r="M45" s="348">
        <v>3871</v>
      </c>
    </row>
    <row r="46" spans="2:13" ht="27.75" customHeight="1" x14ac:dyDescent="0.2">
      <c r="B46" s="1186"/>
      <c r="C46" s="1187"/>
      <c r="D46" s="107"/>
      <c r="E46" s="1190" t="s">
        <v>36</v>
      </c>
      <c r="F46" s="1190"/>
      <c r="G46" s="1190"/>
      <c r="H46" s="1191"/>
      <c r="I46" s="346" t="s">
        <v>491</v>
      </c>
      <c r="J46" s="347" t="s">
        <v>491</v>
      </c>
      <c r="K46" s="347" t="s">
        <v>491</v>
      </c>
      <c r="L46" s="347" t="s">
        <v>491</v>
      </c>
      <c r="M46" s="348" t="s">
        <v>491</v>
      </c>
    </row>
    <row r="47" spans="2:13" ht="27.75" customHeight="1" x14ac:dyDescent="0.2">
      <c r="B47" s="1186"/>
      <c r="C47" s="1187"/>
      <c r="D47" s="108"/>
      <c r="E47" s="1200" t="s">
        <v>37</v>
      </c>
      <c r="F47" s="1201"/>
      <c r="G47" s="1201"/>
      <c r="H47" s="1202"/>
      <c r="I47" s="346" t="s">
        <v>491</v>
      </c>
      <c r="J47" s="347" t="s">
        <v>491</v>
      </c>
      <c r="K47" s="347" t="s">
        <v>491</v>
      </c>
      <c r="L47" s="347" t="s">
        <v>491</v>
      </c>
      <c r="M47" s="348" t="s">
        <v>491</v>
      </c>
    </row>
    <row r="48" spans="2:13" ht="27.75" customHeight="1" x14ac:dyDescent="0.2">
      <c r="B48" s="1186"/>
      <c r="C48" s="1187"/>
      <c r="D48" s="106"/>
      <c r="E48" s="1190" t="s">
        <v>38</v>
      </c>
      <c r="F48" s="1190"/>
      <c r="G48" s="1190"/>
      <c r="H48" s="1191"/>
      <c r="I48" s="346" t="s">
        <v>491</v>
      </c>
      <c r="J48" s="347" t="s">
        <v>491</v>
      </c>
      <c r="K48" s="347" t="s">
        <v>491</v>
      </c>
      <c r="L48" s="347" t="s">
        <v>491</v>
      </c>
      <c r="M48" s="348" t="s">
        <v>491</v>
      </c>
    </row>
    <row r="49" spans="2:13" ht="27.75" customHeight="1" x14ac:dyDescent="0.2">
      <c r="B49" s="1188"/>
      <c r="C49" s="1189"/>
      <c r="D49" s="106"/>
      <c r="E49" s="1190" t="s">
        <v>39</v>
      </c>
      <c r="F49" s="1190"/>
      <c r="G49" s="1190"/>
      <c r="H49" s="1191"/>
      <c r="I49" s="346" t="s">
        <v>491</v>
      </c>
      <c r="J49" s="347" t="s">
        <v>491</v>
      </c>
      <c r="K49" s="347" t="s">
        <v>491</v>
      </c>
      <c r="L49" s="347" t="s">
        <v>491</v>
      </c>
      <c r="M49" s="348" t="s">
        <v>491</v>
      </c>
    </row>
    <row r="50" spans="2:13" ht="27.75" customHeight="1" x14ac:dyDescent="0.2">
      <c r="B50" s="1184" t="s">
        <v>40</v>
      </c>
      <c r="C50" s="1185"/>
      <c r="D50" s="109"/>
      <c r="E50" s="1190" t="s">
        <v>41</v>
      </c>
      <c r="F50" s="1190"/>
      <c r="G50" s="1190"/>
      <c r="H50" s="1191"/>
      <c r="I50" s="346">
        <v>9955</v>
      </c>
      <c r="J50" s="347">
        <v>12792</v>
      </c>
      <c r="K50" s="347">
        <v>14754</v>
      </c>
      <c r="L50" s="347">
        <v>15932</v>
      </c>
      <c r="M50" s="348">
        <v>16631</v>
      </c>
    </row>
    <row r="51" spans="2:13" ht="27.75" customHeight="1" x14ac:dyDescent="0.2">
      <c r="B51" s="1186"/>
      <c r="C51" s="1187"/>
      <c r="D51" s="106"/>
      <c r="E51" s="1190" t="s">
        <v>42</v>
      </c>
      <c r="F51" s="1190"/>
      <c r="G51" s="1190"/>
      <c r="H51" s="1191"/>
      <c r="I51" s="346">
        <v>2653</v>
      </c>
      <c r="J51" s="347">
        <v>2255</v>
      </c>
      <c r="K51" s="347">
        <v>1167</v>
      </c>
      <c r="L51" s="347">
        <v>1005</v>
      </c>
      <c r="M51" s="348">
        <v>820</v>
      </c>
    </row>
    <row r="52" spans="2:13" ht="27.75" customHeight="1" x14ac:dyDescent="0.2">
      <c r="B52" s="1188"/>
      <c r="C52" s="1189"/>
      <c r="D52" s="106"/>
      <c r="E52" s="1190" t="s">
        <v>43</v>
      </c>
      <c r="F52" s="1190"/>
      <c r="G52" s="1190"/>
      <c r="H52" s="1191"/>
      <c r="I52" s="346">
        <v>39076</v>
      </c>
      <c r="J52" s="347">
        <v>37496</v>
      </c>
      <c r="K52" s="347">
        <v>35583</v>
      </c>
      <c r="L52" s="347">
        <v>36096</v>
      </c>
      <c r="M52" s="348">
        <v>34254</v>
      </c>
    </row>
    <row r="53" spans="2:13" ht="27.75" customHeight="1" thickBot="1" x14ac:dyDescent="0.25">
      <c r="B53" s="1192" t="s">
        <v>19</v>
      </c>
      <c r="C53" s="1193"/>
      <c r="D53" s="110"/>
      <c r="E53" s="1194" t="s">
        <v>44</v>
      </c>
      <c r="F53" s="1194"/>
      <c r="G53" s="1194"/>
      <c r="H53" s="1195"/>
      <c r="I53" s="349">
        <v>18195</v>
      </c>
      <c r="J53" s="350">
        <v>13660</v>
      </c>
      <c r="K53" s="350">
        <v>9724</v>
      </c>
      <c r="L53" s="350">
        <v>7158</v>
      </c>
      <c r="M53" s="351">
        <v>4808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9+u3LHhHfWv5klqek1HChLQ+Bsqr3EM5mC+Xveg++7aJ+MEnSa5eqohYxDavnyqPR7bhMLDl+7PQ9wpHskQZg==" saltValue="vmLPNTOezpFVrzKFk8xh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2"/>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352">
        <v>3428</v>
      </c>
      <c r="G55" s="352">
        <v>3084</v>
      </c>
      <c r="H55" s="353">
        <v>3016</v>
      </c>
    </row>
    <row r="56" spans="2:8" ht="52.5" customHeight="1" x14ac:dyDescent="0.2">
      <c r="B56" s="122"/>
      <c r="C56" s="1213" t="s">
        <v>47</v>
      </c>
      <c r="D56" s="1213"/>
      <c r="E56" s="1214"/>
      <c r="F56" s="354">
        <v>2847</v>
      </c>
      <c r="G56" s="354">
        <v>2893</v>
      </c>
      <c r="H56" s="355">
        <v>2497</v>
      </c>
    </row>
    <row r="57" spans="2:8" ht="53.25" customHeight="1" x14ac:dyDescent="0.2">
      <c r="B57" s="122"/>
      <c r="C57" s="1215" t="s">
        <v>48</v>
      </c>
      <c r="D57" s="1215"/>
      <c r="E57" s="1216"/>
      <c r="F57" s="356">
        <v>10626</v>
      </c>
      <c r="G57" s="356">
        <v>11877</v>
      </c>
      <c r="H57" s="357">
        <v>12475</v>
      </c>
    </row>
    <row r="58" spans="2:8" ht="45.75" customHeight="1" x14ac:dyDescent="0.2">
      <c r="B58" s="123"/>
      <c r="C58" s="1203" t="s">
        <v>550</v>
      </c>
      <c r="D58" s="1204"/>
      <c r="E58" s="1205"/>
      <c r="F58" s="358">
        <v>1981</v>
      </c>
      <c r="G58" s="358">
        <v>3358</v>
      </c>
      <c r="H58" s="359">
        <v>4835</v>
      </c>
    </row>
    <row r="59" spans="2:8" ht="45.75" customHeight="1" x14ac:dyDescent="0.2">
      <c r="B59" s="123"/>
      <c r="C59" s="1203" t="s">
        <v>551</v>
      </c>
      <c r="D59" s="1204"/>
      <c r="E59" s="1205"/>
      <c r="F59" s="358">
        <v>4924</v>
      </c>
      <c r="G59" s="358">
        <v>5065</v>
      </c>
      <c r="H59" s="359">
        <v>4663</v>
      </c>
    </row>
    <row r="60" spans="2:8" ht="45.75" customHeight="1" x14ac:dyDescent="0.2">
      <c r="B60" s="123"/>
      <c r="C60" s="1203" t="s">
        <v>552</v>
      </c>
      <c r="D60" s="1204"/>
      <c r="E60" s="1205"/>
      <c r="F60" s="358">
        <v>2023</v>
      </c>
      <c r="G60" s="358">
        <v>1940</v>
      </c>
      <c r="H60" s="359">
        <v>1480</v>
      </c>
    </row>
    <row r="61" spans="2:8" ht="45.75" customHeight="1" x14ac:dyDescent="0.2">
      <c r="B61" s="123"/>
      <c r="C61" s="1203" t="s">
        <v>553</v>
      </c>
      <c r="D61" s="1204"/>
      <c r="E61" s="1205"/>
      <c r="F61" s="358">
        <v>1421</v>
      </c>
      <c r="G61" s="358">
        <v>1454</v>
      </c>
      <c r="H61" s="359">
        <v>1434</v>
      </c>
    </row>
    <row r="62" spans="2:8" ht="45.75" customHeight="1" thickBot="1" x14ac:dyDescent="0.25">
      <c r="B62" s="124"/>
      <c r="C62" s="1206" t="s">
        <v>554</v>
      </c>
      <c r="D62" s="1207"/>
      <c r="E62" s="1208"/>
      <c r="F62" s="360">
        <v>47</v>
      </c>
      <c r="G62" s="360">
        <v>46</v>
      </c>
      <c r="H62" s="361">
        <v>44</v>
      </c>
    </row>
    <row r="63" spans="2:8" ht="52.5" customHeight="1" thickBot="1" x14ac:dyDescent="0.25">
      <c r="B63" s="125"/>
      <c r="C63" s="1209" t="s">
        <v>49</v>
      </c>
      <c r="D63" s="1209"/>
      <c r="E63" s="1210"/>
      <c r="F63" s="362">
        <v>16902</v>
      </c>
      <c r="G63" s="362">
        <v>17855</v>
      </c>
      <c r="H63" s="363">
        <v>17988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sheetData>
  <sheetProtection algorithmName="SHA-512" hashValue="z9WOlpKaCXyCAGocmqvJhzFMo5G38D0xGo5UE5hMp9Zlj0xqbCmF05qE+uS5d2j9GteFz+d8HRY61ae91kwliw==" saltValue="CZTUlnJJDc0l1yNfhjA4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84510</v>
      </c>
      <c r="E3" s="144"/>
      <c r="F3" s="145">
        <v>92632</v>
      </c>
      <c r="G3" s="146"/>
      <c r="H3" s="147"/>
    </row>
    <row r="4" spans="1:8" x14ac:dyDescent="0.2">
      <c r="A4" s="148"/>
      <c r="B4" s="149"/>
      <c r="C4" s="150"/>
      <c r="D4" s="151">
        <v>64393</v>
      </c>
      <c r="E4" s="152"/>
      <c r="F4" s="153">
        <v>47978</v>
      </c>
      <c r="G4" s="154"/>
      <c r="H4" s="155"/>
    </row>
    <row r="5" spans="1:8" x14ac:dyDescent="0.2">
      <c r="A5" s="136" t="s">
        <v>524</v>
      </c>
      <c r="B5" s="141"/>
      <c r="C5" s="142"/>
      <c r="D5" s="143">
        <v>80271</v>
      </c>
      <c r="E5" s="144"/>
      <c r="F5" s="145">
        <v>96469</v>
      </c>
      <c r="G5" s="146"/>
      <c r="H5" s="147"/>
    </row>
    <row r="6" spans="1:8" x14ac:dyDescent="0.2">
      <c r="A6" s="148"/>
      <c r="B6" s="149"/>
      <c r="C6" s="150"/>
      <c r="D6" s="151">
        <v>55709</v>
      </c>
      <c r="E6" s="152"/>
      <c r="F6" s="153">
        <v>49775</v>
      </c>
      <c r="G6" s="154"/>
      <c r="H6" s="155"/>
    </row>
    <row r="7" spans="1:8" x14ac:dyDescent="0.2">
      <c r="A7" s="136" t="s">
        <v>525</v>
      </c>
      <c r="B7" s="141"/>
      <c r="C7" s="142"/>
      <c r="D7" s="143">
        <v>97794</v>
      </c>
      <c r="E7" s="144"/>
      <c r="F7" s="145">
        <v>85743</v>
      </c>
      <c r="G7" s="146"/>
      <c r="H7" s="147"/>
    </row>
    <row r="8" spans="1:8" x14ac:dyDescent="0.2">
      <c r="A8" s="148"/>
      <c r="B8" s="149"/>
      <c r="C8" s="150"/>
      <c r="D8" s="151">
        <v>46035</v>
      </c>
      <c r="E8" s="152"/>
      <c r="F8" s="153">
        <v>45231</v>
      </c>
      <c r="G8" s="154"/>
      <c r="H8" s="155"/>
    </row>
    <row r="9" spans="1:8" x14ac:dyDescent="0.2">
      <c r="A9" s="136" t="s">
        <v>526</v>
      </c>
      <c r="B9" s="141"/>
      <c r="C9" s="142"/>
      <c r="D9" s="143">
        <v>156213</v>
      </c>
      <c r="E9" s="144"/>
      <c r="F9" s="145">
        <v>92509</v>
      </c>
      <c r="G9" s="146"/>
      <c r="H9" s="147"/>
    </row>
    <row r="10" spans="1:8" x14ac:dyDescent="0.2">
      <c r="A10" s="148"/>
      <c r="B10" s="149"/>
      <c r="C10" s="150"/>
      <c r="D10" s="151">
        <v>86413</v>
      </c>
      <c r="E10" s="152"/>
      <c r="F10" s="153">
        <v>52274</v>
      </c>
      <c r="G10" s="154"/>
      <c r="H10" s="155"/>
    </row>
    <row r="11" spans="1:8" x14ac:dyDescent="0.2">
      <c r="A11" s="136" t="s">
        <v>527</v>
      </c>
      <c r="B11" s="141"/>
      <c r="C11" s="142"/>
      <c r="D11" s="143">
        <v>95331</v>
      </c>
      <c r="E11" s="144"/>
      <c r="F11" s="145">
        <v>98544</v>
      </c>
      <c r="G11" s="146"/>
      <c r="H11" s="147"/>
    </row>
    <row r="12" spans="1:8" x14ac:dyDescent="0.2">
      <c r="A12" s="148"/>
      <c r="B12" s="149"/>
      <c r="C12" s="156"/>
      <c r="D12" s="151">
        <v>62289</v>
      </c>
      <c r="E12" s="152"/>
      <c r="F12" s="153">
        <v>55816</v>
      </c>
      <c r="G12" s="154"/>
      <c r="H12" s="155"/>
    </row>
    <row r="13" spans="1:8" x14ac:dyDescent="0.2">
      <c r="A13" s="136"/>
      <c r="B13" s="141"/>
      <c r="C13" s="157"/>
      <c r="D13" s="158">
        <v>102824</v>
      </c>
      <c r="E13" s="159"/>
      <c r="F13" s="160">
        <v>93179</v>
      </c>
      <c r="G13" s="161"/>
      <c r="H13" s="147"/>
    </row>
    <row r="14" spans="1:8" x14ac:dyDescent="0.2">
      <c r="A14" s="148"/>
      <c r="B14" s="149"/>
      <c r="C14" s="150"/>
      <c r="D14" s="151">
        <v>62968</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v>
      </c>
      <c r="C19" s="162">
        <f>ROUND(VALUE(SUBSTITUTE(実質収支比率等に係る経年分析!G$48,"▲","-")),2)</f>
        <v>5.14</v>
      </c>
      <c r="D19" s="162">
        <f>ROUND(VALUE(SUBSTITUTE(実質収支比率等に係る経年分析!H$48,"▲","-")),2)</f>
        <v>0.52</v>
      </c>
      <c r="E19" s="162">
        <f>ROUND(VALUE(SUBSTITUTE(実質収支比率等に係る経年分析!I$48,"▲","-")),2)</f>
        <v>1.56</v>
      </c>
      <c r="F19" s="162">
        <f>ROUND(VALUE(SUBSTITUTE(実質収支比率等に係る経年分析!J$48,"▲","-")),2)</f>
        <v>0.79</v>
      </c>
    </row>
    <row r="20" spans="1:11" x14ac:dyDescent="0.2">
      <c r="A20" s="162" t="s">
        <v>53</v>
      </c>
      <c r="B20" s="162">
        <f>ROUND(VALUE(SUBSTITUTE(実質収支比率等に係る経年分析!F$47,"▲","-")),2)</f>
        <v>17.03</v>
      </c>
      <c r="C20" s="162">
        <f>ROUND(VALUE(SUBSTITUTE(実質収支比率等に係る経年分析!G$47,"▲","-")),2)</f>
        <v>17.04</v>
      </c>
      <c r="D20" s="162">
        <f>ROUND(VALUE(SUBSTITUTE(実質収支比率等に係る経年分析!H$47,"▲","-")),2)</f>
        <v>20.37</v>
      </c>
      <c r="E20" s="162">
        <f>ROUND(VALUE(SUBSTITUTE(実質収支比率等に係る経年分析!I$47,"▲","-")),2)</f>
        <v>18.89</v>
      </c>
      <c r="F20" s="162">
        <f>ROUND(VALUE(SUBSTITUTE(実質収支比率等に係る経年分析!J$47,"▲","-")),2)</f>
        <v>18.04</v>
      </c>
    </row>
    <row r="21" spans="1:11" x14ac:dyDescent="0.2">
      <c r="A21" s="162" t="s">
        <v>54</v>
      </c>
      <c r="B21" s="162">
        <f>IF(ISNUMBER(VALUE(SUBSTITUTE(実質収支比率等に係る経年分析!F$49,"▲","-"))),ROUND(VALUE(SUBSTITUTE(実質収支比率等に係る経年分析!F$49,"▲","-")),2),NA())</f>
        <v>3.25</v>
      </c>
      <c r="C21" s="162">
        <f>IF(ISNUMBER(VALUE(SUBSTITUTE(実質収支比率等に係る経年分析!G$49,"▲","-"))),ROUND(VALUE(SUBSTITUTE(実質収支比率等に係る経年分析!G$49,"▲","-")),2),NA())</f>
        <v>4.55</v>
      </c>
      <c r="D21" s="162">
        <f>IF(ISNUMBER(VALUE(SUBSTITUTE(実質収支比率等に係る経年分析!H$49,"▲","-"))),ROUND(VALUE(SUBSTITUTE(実質収支比率等に係る経年分析!H$49,"▲","-")),2),NA())</f>
        <v>5.82</v>
      </c>
      <c r="E21" s="162">
        <f>IF(ISNUMBER(VALUE(SUBSTITUTE(実質収支比率等に係る経年分析!I$49,"▲","-"))),ROUND(VALUE(SUBSTITUTE(実質収支比率等に係る経年分析!I$49,"▲","-")),2),NA())</f>
        <v>1.6</v>
      </c>
      <c r="F21" s="162">
        <f>IF(ISNUMBER(VALUE(SUBSTITUTE(実質収支比率等に係る経年分析!J$49,"▲","-"))),ROUND(VALUE(SUBSTITUTE(実質収支比率等に係る経年分析!J$49,"▲","-")),2),NA())</f>
        <v>5.88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国民健康保険特別会計（直営診療施設勘定）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温泉事業特別会計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産地直売所事業特別会計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0.14000000000000001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0.33</v>
      </c>
    </row>
    <row r="34" spans="1:16" x14ac:dyDescent="0.2">
      <c r="A34" s="163" t="str">
        <f>IF(連結実質赤字比率に係る赤字・黒字の構成分析!C$36="",NA(),連結実質赤字比率に係る赤字・黒字の構成分析!C$36)</f>
        <v>介護保険特別会計（保険事業勘定）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0.55000000000000004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0.78</v>
      </c>
    </row>
    <row r="36" spans="1:16" x14ac:dyDescent="0.2">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4319</v>
      </c>
      <c r="E42" s="164"/>
      <c r="F42" s="164"/>
      <c r="G42" s="164">
        <f>'実質公債費比率（分子）の構造'!L$52</f>
        <v>4408</v>
      </c>
      <c r="H42" s="164"/>
      <c r="I42" s="164"/>
      <c r="J42" s="164">
        <f>'実質公債費比率（分子）の構造'!M$52</f>
        <v>4117</v>
      </c>
      <c r="K42" s="164"/>
      <c r="L42" s="164"/>
      <c r="M42" s="164">
        <f>'実質公債費比率（分子）の構造'!N$52</f>
        <v>3761</v>
      </c>
      <c r="N42" s="164"/>
      <c r="O42" s="164"/>
      <c r="P42" s="164">
        <f>'実質公債費比率（分子）の構造'!O$52</f>
        <v>3902</v>
      </c>
    </row>
    <row r="43" spans="1:16" x14ac:dyDescent="0.2">
      <c r="A43" s="164" t="s">
        <v>16</v>
      </c>
      <c r="B43" s="164">
        <f>'実質公債費比率（分子）の構造'!K$51</f>
        <v>0</v>
      </c>
      <c r="C43" s="164"/>
      <c r="D43" s="164"/>
      <c r="E43" s="164">
        <f>'実質公債費比率（分子）の構造'!L$51</f>
        <v>1</v>
      </c>
      <c r="F43" s="164"/>
      <c r="G43" s="164"/>
      <c r="H43" s="164">
        <f>'実質公債費比率（分子）の構造'!M$51</f>
        <v>0</v>
      </c>
      <c r="I43" s="164"/>
      <c r="J43" s="164"/>
      <c r="K43" s="164">
        <f>'実質公債費比率（分子）の構造'!N$51</f>
        <v>1</v>
      </c>
      <c r="L43" s="164"/>
      <c r="M43" s="164"/>
      <c r="N43" s="164">
        <f>'実質公債費比率（分子）の構造'!O$51</f>
        <v>5</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915</v>
      </c>
      <c r="C45" s="164"/>
      <c r="D45" s="164"/>
      <c r="E45" s="164">
        <f>'実質公債費比率（分子）の構造'!L$49</f>
        <v>828</v>
      </c>
      <c r="F45" s="164"/>
      <c r="G45" s="164"/>
      <c r="H45" s="164">
        <f>'実質公債費比率（分子）の構造'!M$49</f>
        <v>774</v>
      </c>
      <c r="I45" s="164"/>
      <c r="J45" s="164"/>
      <c r="K45" s="164">
        <f>'実質公債費比率（分子）の構造'!N$49</f>
        <v>743</v>
      </c>
      <c r="L45" s="164"/>
      <c r="M45" s="164"/>
      <c r="N45" s="164">
        <f>'実質公債費比率（分子）の構造'!O$49</f>
        <v>685</v>
      </c>
      <c r="O45" s="164"/>
      <c r="P45" s="164"/>
    </row>
    <row r="46" spans="1:16" x14ac:dyDescent="0.2">
      <c r="A46" s="164" t="s">
        <v>64</v>
      </c>
      <c r="B46" s="164">
        <f>'実質公債費比率（分子）の構造'!K$48</f>
        <v>1202</v>
      </c>
      <c r="C46" s="164"/>
      <c r="D46" s="164"/>
      <c r="E46" s="164">
        <f>'実質公債費比率（分子）の構造'!L$48</f>
        <v>1091</v>
      </c>
      <c r="F46" s="164"/>
      <c r="G46" s="164"/>
      <c r="H46" s="164">
        <f>'実質公債費比率（分子）の構造'!M$48</f>
        <v>1056</v>
      </c>
      <c r="I46" s="164"/>
      <c r="J46" s="164"/>
      <c r="K46" s="164">
        <f>'実質公債費比率（分子）の構造'!N$48</f>
        <v>1034</v>
      </c>
      <c r="L46" s="164"/>
      <c r="M46" s="164"/>
      <c r="N46" s="164">
        <f>'実質公債費比率（分子）の構造'!O$48</f>
        <v>987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4148</v>
      </c>
      <c r="C49" s="164"/>
      <c r="D49" s="164"/>
      <c r="E49" s="164">
        <f>'実質公債費比率（分子）の構造'!L$45</f>
        <v>4185</v>
      </c>
      <c r="F49" s="164"/>
      <c r="G49" s="164"/>
      <c r="H49" s="164">
        <f>'実質公債費比率（分子）の構造'!M$45</f>
        <v>4082</v>
      </c>
      <c r="I49" s="164"/>
      <c r="J49" s="164"/>
      <c r="K49" s="164">
        <f>'実質公債費比率（分子）の構造'!N$45</f>
        <v>3841</v>
      </c>
      <c r="L49" s="164"/>
      <c r="M49" s="164"/>
      <c r="N49" s="164">
        <f>'実質公債費比率（分子）の構造'!O$45</f>
        <v>3723</v>
      </c>
      <c r="O49" s="164"/>
      <c r="P49" s="164"/>
    </row>
    <row r="50" spans="1:16" x14ac:dyDescent="0.2">
      <c r="A50" s="164" t="s">
        <v>67</v>
      </c>
      <c r="B50" s="164" t="e">
        <f>NA()</f>
        <v>#N/A</v>
      </c>
      <c r="C50" s="164">
        <f>IF(ISNUMBER('実質公債費比率（分子）の構造'!K$53),'実質公債費比率（分子）の構造'!K$53,NA())</f>
        <v>1946</v>
      </c>
      <c r="D50" s="164" t="e">
        <f>NA()</f>
        <v>#N/A</v>
      </c>
      <c r="E50" s="164" t="e">
        <f>NA()</f>
        <v>#N/A</v>
      </c>
      <c r="F50" s="164">
        <f>IF(ISNUMBER('実質公債費比率（分子）の構造'!L$53),'実質公債費比率（分子）の構造'!L$53,NA())</f>
        <v>1697</v>
      </c>
      <c r="G50" s="164" t="e">
        <f>NA()</f>
        <v>#N/A</v>
      </c>
      <c r="H50" s="164" t="e">
        <f>NA()</f>
        <v>#N/A</v>
      </c>
      <c r="I50" s="164">
        <f>IF(ISNUMBER('実質公債費比率（分子）の構造'!M$53),'実質公債費比率（分子）の構造'!M$53,NA())</f>
        <v>1795</v>
      </c>
      <c r="J50" s="164" t="e">
        <f>NA()</f>
        <v>#N/A</v>
      </c>
      <c r="K50" s="164" t="e">
        <f>NA()</f>
        <v>#N/A</v>
      </c>
      <c r="L50" s="164">
        <f>IF(ISNUMBER('実質公債費比率（分子）の構造'!N$53),'実質公債費比率（分子）の構造'!N$53,NA())</f>
        <v>1858</v>
      </c>
      <c r="M50" s="164" t="e">
        <f>NA()</f>
        <v>#N/A</v>
      </c>
      <c r="N50" s="164" t="e">
        <f>NA()</f>
        <v>#N/A</v>
      </c>
      <c r="O50" s="164">
        <f>IF(ISNUMBER('実質公債費比率（分子）の構造'!O$53),'実質公債費比率（分子）の構造'!O$53,NA())</f>
        <v>1498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39076</v>
      </c>
      <c r="E56" s="163"/>
      <c r="F56" s="163"/>
      <c r="G56" s="163">
        <f>'将来負担比率（分子）の構造'!J$52</f>
        <v>37496</v>
      </c>
      <c r="H56" s="163"/>
      <c r="I56" s="163"/>
      <c r="J56" s="163">
        <f>'将来負担比率（分子）の構造'!K$52</f>
        <v>35583</v>
      </c>
      <c r="K56" s="163"/>
      <c r="L56" s="163"/>
      <c r="M56" s="163">
        <f>'将来負担比率（分子）の構造'!L$52</f>
        <v>36096</v>
      </c>
      <c r="N56" s="163"/>
      <c r="O56" s="163"/>
      <c r="P56" s="163">
        <f>'将来負担比率（分子）の構造'!M$52</f>
        <v>34254</v>
      </c>
    </row>
    <row r="57" spans="1:16" x14ac:dyDescent="0.2">
      <c r="A57" s="163" t="s">
        <v>42</v>
      </c>
      <c r="B57" s="163"/>
      <c r="C57" s="163"/>
      <c r="D57" s="163">
        <f>'将来負担比率（分子）の構造'!I$51</f>
        <v>2653</v>
      </c>
      <c r="E57" s="163"/>
      <c r="F57" s="163"/>
      <c r="G57" s="163">
        <f>'将来負担比率（分子）の構造'!J$51</f>
        <v>2255</v>
      </c>
      <c r="H57" s="163"/>
      <c r="I57" s="163"/>
      <c r="J57" s="163">
        <f>'将来負担比率（分子）の構造'!K$51</f>
        <v>1167</v>
      </c>
      <c r="K57" s="163"/>
      <c r="L57" s="163"/>
      <c r="M57" s="163">
        <f>'将来負担比率（分子）の構造'!L$51</f>
        <v>1005</v>
      </c>
      <c r="N57" s="163"/>
      <c r="O57" s="163"/>
      <c r="P57" s="163">
        <f>'将来負担比率（分子）の構造'!M$51</f>
        <v>820</v>
      </c>
    </row>
    <row r="58" spans="1:16" x14ac:dyDescent="0.2">
      <c r="A58" s="163" t="s">
        <v>41</v>
      </c>
      <c r="B58" s="163"/>
      <c r="C58" s="163"/>
      <c r="D58" s="163">
        <f>'将来負担比率（分子）の構造'!I$50</f>
        <v>9955</v>
      </c>
      <c r="E58" s="163"/>
      <c r="F58" s="163"/>
      <c r="G58" s="163">
        <f>'将来負担比率（分子）の構造'!J$50</f>
        <v>12792</v>
      </c>
      <c r="H58" s="163"/>
      <c r="I58" s="163"/>
      <c r="J58" s="163">
        <f>'将来負担比率（分子）の構造'!K$50</f>
        <v>14754</v>
      </c>
      <c r="K58" s="163"/>
      <c r="L58" s="163"/>
      <c r="M58" s="163">
        <f>'将来負担比率（分子）の構造'!L$50</f>
        <v>15932</v>
      </c>
      <c r="N58" s="163"/>
      <c r="O58" s="163"/>
      <c r="P58" s="163">
        <f>'将来負担比率（分子）の構造'!M$50</f>
        <v>16631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4538</v>
      </c>
      <c r="C62" s="163"/>
      <c r="D62" s="163"/>
      <c r="E62" s="163">
        <f>'将来負担比率（分子）の構造'!J$45</f>
        <v>4301</v>
      </c>
      <c r="F62" s="163"/>
      <c r="G62" s="163"/>
      <c r="H62" s="163">
        <f>'将来負担比率（分子）の構造'!K$45</f>
        <v>4144</v>
      </c>
      <c r="I62" s="163"/>
      <c r="J62" s="163"/>
      <c r="K62" s="163">
        <f>'将来負担比率（分子）の構造'!L$45</f>
        <v>3952</v>
      </c>
      <c r="L62" s="163"/>
      <c r="M62" s="163"/>
      <c r="N62" s="163">
        <f>'将来負担比率（分子）の構造'!M$45</f>
        <v>3871</v>
      </c>
      <c r="O62" s="163"/>
      <c r="P62" s="163"/>
    </row>
    <row r="63" spans="1:16" x14ac:dyDescent="0.2">
      <c r="A63" s="163" t="s">
        <v>34</v>
      </c>
      <c r="B63" s="163">
        <f>'将来負担比率（分子）の構造'!I$44</f>
        <v>8371</v>
      </c>
      <c r="C63" s="163"/>
      <c r="D63" s="163"/>
      <c r="E63" s="163">
        <f>'将来負担比率（分子）の構造'!J$44</f>
        <v>7740</v>
      </c>
      <c r="F63" s="163"/>
      <c r="G63" s="163"/>
      <c r="H63" s="163">
        <f>'将来負担比率（分子）の構造'!K$44</f>
        <v>7124</v>
      </c>
      <c r="I63" s="163"/>
      <c r="J63" s="163"/>
      <c r="K63" s="163">
        <f>'将来負担比率（分子）の構造'!L$44</f>
        <v>6577</v>
      </c>
      <c r="L63" s="163"/>
      <c r="M63" s="163"/>
      <c r="N63" s="163">
        <f>'将来負担比率（分子）の構造'!M$44</f>
        <v>6279</v>
      </c>
      <c r="O63" s="163"/>
      <c r="P63" s="163"/>
    </row>
    <row r="64" spans="1:16" x14ac:dyDescent="0.2">
      <c r="A64" s="163" t="s">
        <v>33</v>
      </c>
      <c r="B64" s="163">
        <f>'将来負担比率（分子）の構造'!I$43</f>
        <v>18453</v>
      </c>
      <c r="C64" s="163"/>
      <c r="D64" s="163"/>
      <c r="E64" s="163">
        <f>'将来負担比率（分子）の構造'!J$43</f>
        <v>16631</v>
      </c>
      <c r="F64" s="163"/>
      <c r="G64" s="163"/>
      <c r="H64" s="163">
        <f>'将来負担比率（分子）の構造'!K$43</f>
        <v>15421</v>
      </c>
      <c r="I64" s="163"/>
      <c r="J64" s="163"/>
      <c r="K64" s="163">
        <f>'将来負担比率（分子）の構造'!L$43</f>
        <v>14371</v>
      </c>
      <c r="L64" s="163"/>
      <c r="M64" s="163"/>
      <c r="N64" s="163">
        <f>'将来負担比率（分子）の構造'!M$43</f>
        <v>13591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38517</v>
      </c>
      <c r="C66" s="163"/>
      <c r="D66" s="163"/>
      <c r="E66" s="163">
        <f>'将来負担比率（分子）の構造'!J$41</f>
        <v>37531</v>
      </c>
      <c r="F66" s="163"/>
      <c r="G66" s="163"/>
      <c r="H66" s="163">
        <f>'将来負担比率（分子）の構造'!K$41</f>
        <v>34538</v>
      </c>
      <c r="I66" s="163"/>
      <c r="J66" s="163"/>
      <c r="K66" s="163">
        <f>'将来負担比率（分子）の構造'!L$41</f>
        <v>35291</v>
      </c>
      <c r="L66" s="163"/>
      <c r="M66" s="163"/>
      <c r="N66" s="163">
        <f>'将来負担比率（分子）の構造'!M$41</f>
        <v>32773</v>
      </c>
      <c r="O66" s="163"/>
      <c r="P66" s="163"/>
    </row>
    <row r="67" spans="1:16" x14ac:dyDescent="0.2">
      <c r="A67" s="163" t="s">
        <v>71</v>
      </c>
      <c r="B67" s="163" t="e">
        <f>NA()</f>
        <v>#N/A</v>
      </c>
      <c r="C67" s="163">
        <f>IF(ISNUMBER('将来負担比率（分子）の構造'!I$53), IF('将来負担比率（分子）の構造'!I$53 &lt; 0, 0, '将来負担比率（分子）の構造'!I$53), NA())</f>
        <v>18195</v>
      </c>
      <c r="D67" s="163" t="e">
        <f>NA()</f>
        <v>#N/A</v>
      </c>
      <c r="E67" s="163" t="e">
        <f>NA()</f>
        <v>#N/A</v>
      </c>
      <c r="F67" s="163">
        <f>IF(ISNUMBER('将来負担比率（分子）の構造'!J$53), IF('将来負担比率（分子）の構造'!J$53 &lt; 0, 0, '将来負担比率（分子）の構造'!J$53), NA())</f>
        <v>13660</v>
      </c>
      <c r="G67" s="163" t="e">
        <f>NA()</f>
        <v>#N/A</v>
      </c>
      <c r="H67" s="163" t="e">
        <f>NA()</f>
        <v>#N/A</v>
      </c>
      <c r="I67" s="163">
        <f>IF(ISNUMBER('将来負担比率（分子）の構造'!K$53), IF('将来負担比率（分子）の構造'!K$53 &lt; 0, 0, '将来負担比率（分子）の構造'!K$53), NA())</f>
        <v>9724</v>
      </c>
      <c r="J67" s="163" t="e">
        <f>NA()</f>
        <v>#N/A</v>
      </c>
      <c r="K67" s="163" t="e">
        <f>NA()</f>
        <v>#N/A</v>
      </c>
      <c r="L67" s="163">
        <f>IF(ISNUMBER('将来負担比率（分子）の構造'!L$53), IF('将来負担比率（分子）の構造'!L$53 &lt; 0, 0, '将来負担比率（分子）の構造'!L$53), NA())</f>
        <v>7158</v>
      </c>
      <c r="M67" s="163" t="e">
        <f>NA()</f>
        <v>#N/A</v>
      </c>
      <c r="N67" s="163" t="e">
        <f>NA()</f>
        <v>#N/A</v>
      </c>
      <c r="O67" s="163">
        <f>IF(ISNUMBER('将来負担比率（分子）の構造'!M$53), IF('将来負担比率（分子）の構造'!M$53 &lt; 0, 0, '将来負担比率（分子）の構造'!M$53), NA())</f>
        <v>4808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3428</v>
      </c>
      <c r="C72" s="167">
        <f>基金残高に係る経年分析!G55</f>
        <v>3084</v>
      </c>
      <c r="D72" s="167">
        <f>基金残高に係る経年分析!H55</f>
        <v>3016</v>
      </c>
    </row>
    <row r="73" spans="1:16" x14ac:dyDescent="0.2">
      <c r="A73" s="166" t="s">
        <v>74</v>
      </c>
      <c r="B73" s="167">
        <f>基金残高に係る経年分析!F56</f>
        <v>2847</v>
      </c>
      <c r="C73" s="167">
        <f>基金残高に係る経年分析!G56</f>
        <v>2893</v>
      </c>
      <c r="D73" s="167">
        <f>基金残高に係る経年分析!H56</f>
        <v>2497</v>
      </c>
    </row>
    <row r="74" spans="1:16" x14ac:dyDescent="0.2">
      <c r="A74" s="166" t="s">
        <v>75</v>
      </c>
      <c r="B74" s="167">
        <f>基金残高に係る経年分析!F57</f>
        <v>10626</v>
      </c>
      <c r="C74" s="167">
        <f>基金残高に係る経年分析!G57</f>
        <v>11877</v>
      </c>
      <c r="D74" s="167">
        <f>基金残高に係る経年分析!H57</f>
        <v>12475</v>
      </c>
    </row>
  </sheetData>
  <sheetProtection algorithmName="SHA-512" hashValue="8lSaVTE1vpyCCMU4CVBhIybObOUOK4t8ioSMQjErm0Mf6DiURFEow+24ZfxFP30b1EWS+Dvt6PlTRZqfTVHdpQ==" saltValue="p2xJOv+NuwpPKUu/jOkxy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5659212</v>
      </c>
      <c r="S5" s="677"/>
      <c r="T5" s="677"/>
      <c r="U5" s="677"/>
      <c r="V5" s="677"/>
      <c r="W5" s="677"/>
      <c r="X5" s="677"/>
      <c r="Y5" s="702"/>
      <c r="Z5" s="715">
        <v>14.9</v>
      </c>
      <c r="AA5" s="715"/>
      <c r="AB5" s="715"/>
      <c r="AC5" s="715"/>
      <c r="AD5" s="716">
        <v>5659212</v>
      </c>
      <c r="AE5" s="716"/>
      <c r="AF5" s="716"/>
      <c r="AG5" s="716"/>
      <c r="AH5" s="716"/>
      <c r="AI5" s="716"/>
      <c r="AJ5" s="716"/>
      <c r="AK5" s="716"/>
      <c r="AL5" s="703">
        <v>33.1</v>
      </c>
      <c r="AM5" s="685"/>
      <c r="AN5" s="685"/>
      <c r="AO5" s="704"/>
      <c r="AP5" s="679" t="s">
        <v>216</v>
      </c>
      <c r="AQ5" s="680"/>
      <c r="AR5" s="680"/>
      <c r="AS5" s="680"/>
      <c r="AT5" s="680"/>
      <c r="AU5" s="680"/>
      <c r="AV5" s="680"/>
      <c r="AW5" s="680"/>
      <c r="AX5" s="680"/>
      <c r="AY5" s="680"/>
      <c r="AZ5" s="680"/>
      <c r="BA5" s="680"/>
      <c r="BB5" s="680"/>
      <c r="BC5" s="680"/>
      <c r="BD5" s="680"/>
      <c r="BE5" s="680"/>
      <c r="BF5" s="681"/>
      <c r="BG5" s="621">
        <v>5641339</v>
      </c>
      <c r="BH5" s="622"/>
      <c r="BI5" s="622"/>
      <c r="BJ5" s="622"/>
      <c r="BK5" s="622"/>
      <c r="BL5" s="622"/>
      <c r="BM5" s="622"/>
      <c r="BN5" s="623"/>
      <c r="BO5" s="659">
        <v>99.7</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234173</v>
      </c>
      <c r="S6" s="622"/>
      <c r="T6" s="622"/>
      <c r="U6" s="622"/>
      <c r="V6" s="622"/>
      <c r="W6" s="622"/>
      <c r="X6" s="622"/>
      <c r="Y6" s="623"/>
      <c r="Z6" s="659">
        <v>0.6</v>
      </c>
      <c r="AA6" s="659"/>
      <c r="AB6" s="659"/>
      <c r="AC6" s="659"/>
      <c r="AD6" s="660">
        <v>234173</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5641339</v>
      </c>
      <c r="BH6" s="622"/>
      <c r="BI6" s="622"/>
      <c r="BJ6" s="622"/>
      <c r="BK6" s="622"/>
      <c r="BL6" s="622"/>
      <c r="BM6" s="622"/>
      <c r="BN6" s="623"/>
      <c r="BO6" s="659">
        <v>99.7</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182119</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182119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3698</v>
      </c>
      <c r="S7" s="622"/>
      <c r="T7" s="622"/>
      <c r="U7" s="622"/>
      <c r="V7" s="622"/>
      <c r="W7" s="622"/>
      <c r="X7" s="622"/>
      <c r="Y7" s="623"/>
      <c r="Z7" s="659">
        <v>0</v>
      </c>
      <c r="AA7" s="659"/>
      <c r="AB7" s="659"/>
      <c r="AC7" s="659"/>
      <c r="AD7" s="660">
        <v>3698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2201326</v>
      </c>
      <c r="BH7" s="622"/>
      <c r="BI7" s="622"/>
      <c r="BJ7" s="622"/>
      <c r="BK7" s="622"/>
      <c r="BL7" s="622"/>
      <c r="BM7" s="622"/>
      <c r="BN7" s="623"/>
      <c r="BO7" s="659">
        <v>38.9</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10624410</v>
      </c>
      <c r="CS7" s="622"/>
      <c r="CT7" s="622"/>
      <c r="CU7" s="622"/>
      <c r="CV7" s="622"/>
      <c r="CW7" s="622"/>
      <c r="CX7" s="622"/>
      <c r="CY7" s="623"/>
      <c r="CZ7" s="659">
        <v>28.1</v>
      </c>
      <c r="DA7" s="659"/>
      <c r="DB7" s="659"/>
      <c r="DC7" s="659"/>
      <c r="DD7" s="627">
        <v>419417</v>
      </c>
      <c r="DE7" s="622"/>
      <c r="DF7" s="622"/>
      <c r="DG7" s="622"/>
      <c r="DH7" s="622"/>
      <c r="DI7" s="622"/>
      <c r="DJ7" s="622"/>
      <c r="DK7" s="622"/>
      <c r="DL7" s="622"/>
      <c r="DM7" s="622"/>
      <c r="DN7" s="622"/>
      <c r="DO7" s="622"/>
      <c r="DP7" s="623"/>
      <c r="DQ7" s="627">
        <v>2448468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66179</v>
      </c>
      <c r="S8" s="622"/>
      <c r="T8" s="622"/>
      <c r="U8" s="622"/>
      <c r="V8" s="622"/>
      <c r="W8" s="622"/>
      <c r="X8" s="622"/>
      <c r="Y8" s="623"/>
      <c r="Z8" s="659">
        <v>0.2</v>
      </c>
      <c r="AA8" s="659"/>
      <c r="AB8" s="659"/>
      <c r="AC8" s="659"/>
      <c r="AD8" s="660">
        <v>66179</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63713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8648950</v>
      </c>
      <c r="CS8" s="622"/>
      <c r="CT8" s="622"/>
      <c r="CU8" s="622"/>
      <c r="CV8" s="622"/>
      <c r="CW8" s="622"/>
      <c r="CX8" s="622"/>
      <c r="CY8" s="623"/>
      <c r="CZ8" s="659">
        <v>22.9</v>
      </c>
      <c r="DA8" s="659"/>
      <c r="DB8" s="659"/>
      <c r="DC8" s="659"/>
      <c r="DD8" s="627">
        <v>41579</v>
      </c>
      <c r="DE8" s="622"/>
      <c r="DF8" s="622"/>
      <c r="DG8" s="622"/>
      <c r="DH8" s="622"/>
      <c r="DI8" s="622"/>
      <c r="DJ8" s="622"/>
      <c r="DK8" s="622"/>
      <c r="DL8" s="622"/>
      <c r="DM8" s="622"/>
      <c r="DN8" s="622"/>
      <c r="DO8" s="622"/>
      <c r="DP8" s="623"/>
      <c r="DQ8" s="627">
        <v>5126661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87710</v>
      </c>
      <c r="S9" s="622"/>
      <c r="T9" s="622"/>
      <c r="U9" s="622"/>
      <c r="V9" s="622"/>
      <c r="W9" s="622"/>
      <c r="X9" s="622"/>
      <c r="Y9" s="623"/>
      <c r="Z9" s="659">
        <v>0.2</v>
      </c>
      <c r="AA9" s="659"/>
      <c r="AB9" s="659"/>
      <c r="AC9" s="659"/>
      <c r="AD9" s="660">
        <v>87710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1848375</v>
      </c>
      <c r="BH9" s="622"/>
      <c r="BI9" s="622"/>
      <c r="BJ9" s="622"/>
      <c r="BK9" s="622"/>
      <c r="BL9" s="622"/>
      <c r="BM9" s="622"/>
      <c r="BN9" s="623"/>
      <c r="BO9" s="659">
        <v>32.700000000000003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2688492</v>
      </c>
      <c r="CS9" s="622"/>
      <c r="CT9" s="622"/>
      <c r="CU9" s="622"/>
      <c r="CV9" s="622"/>
      <c r="CW9" s="622"/>
      <c r="CX9" s="622"/>
      <c r="CY9" s="623"/>
      <c r="CZ9" s="659">
        <v>7.1</v>
      </c>
      <c r="DA9" s="659"/>
      <c r="DB9" s="659"/>
      <c r="DC9" s="659"/>
      <c r="DD9" s="627">
        <v>301468</v>
      </c>
      <c r="DE9" s="622"/>
      <c r="DF9" s="622"/>
      <c r="DG9" s="622"/>
      <c r="DH9" s="622"/>
      <c r="DI9" s="622"/>
      <c r="DJ9" s="622"/>
      <c r="DK9" s="622"/>
      <c r="DL9" s="622"/>
      <c r="DM9" s="622"/>
      <c r="DN9" s="622"/>
      <c r="DO9" s="622"/>
      <c r="DP9" s="623"/>
      <c r="DQ9" s="627">
        <v>2024217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123073</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9450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9450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1038206</v>
      </c>
      <c r="S11" s="622"/>
      <c r="T11" s="622"/>
      <c r="U11" s="622"/>
      <c r="V11" s="622"/>
      <c r="W11" s="622"/>
      <c r="X11" s="622"/>
      <c r="Y11" s="623"/>
      <c r="Z11" s="624">
        <v>2.7</v>
      </c>
      <c r="AA11" s="625"/>
      <c r="AB11" s="625"/>
      <c r="AC11" s="626"/>
      <c r="AD11" s="627">
        <v>1038206</v>
      </c>
      <c r="AE11" s="622"/>
      <c r="AF11" s="622"/>
      <c r="AG11" s="622"/>
      <c r="AH11" s="622"/>
      <c r="AI11" s="622"/>
      <c r="AJ11" s="622"/>
      <c r="AK11" s="623"/>
      <c r="AL11" s="624">
        <v>6.1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166165</v>
      </c>
      <c r="BH11" s="622"/>
      <c r="BI11" s="622"/>
      <c r="BJ11" s="622"/>
      <c r="BK11" s="622"/>
      <c r="BL11" s="622"/>
      <c r="BM11" s="622"/>
      <c r="BN11" s="623"/>
      <c r="BO11" s="659">
        <v>2.9</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1838573</v>
      </c>
      <c r="CS11" s="622"/>
      <c r="CT11" s="622"/>
      <c r="CU11" s="622"/>
      <c r="CV11" s="622"/>
      <c r="CW11" s="622"/>
      <c r="CX11" s="622"/>
      <c r="CY11" s="623"/>
      <c r="CZ11" s="659">
        <v>4.9000000000000004</v>
      </c>
      <c r="DA11" s="659"/>
      <c r="DB11" s="659"/>
      <c r="DC11" s="659"/>
      <c r="DD11" s="627">
        <v>981276</v>
      </c>
      <c r="DE11" s="622"/>
      <c r="DF11" s="622"/>
      <c r="DG11" s="622"/>
      <c r="DH11" s="622"/>
      <c r="DI11" s="622"/>
      <c r="DJ11" s="622"/>
      <c r="DK11" s="622"/>
      <c r="DL11" s="622"/>
      <c r="DM11" s="622"/>
      <c r="DN11" s="622"/>
      <c r="DO11" s="622"/>
      <c r="DP11" s="623"/>
      <c r="DQ11" s="627">
        <v>509389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9588</v>
      </c>
      <c r="S12" s="622"/>
      <c r="T12" s="622"/>
      <c r="U12" s="622"/>
      <c r="V12" s="622"/>
      <c r="W12" s="622"/>
      <c r="X12" s="622"/>
      <c r="Y12" s="623"/>
      <c r="Z12" s="659">
        <v>0</v>
      </c>
      <c r="AA12" s="659"/>
      <c r="AB12" s="659"/>
      <c r="AC12" s="659"/>
      <c r="AD12" s="660">
        <v>9588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2929334</v>
      </c>
      <c r="BH12" s="622"/>
      <c r="BI12" s="622"/>
      <c r="BJ12" s="622"/>
      <c r="BK12" s="622"/>
      <c r="BL12" s="622"/>
      <c r="BM12" s="622"/>
      <c r="BN12" s="623"/>
      <c r="BO12" s="659">
        <v>51.8</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1376524</v>
      </c>
      <c r="CS12" s="622"/>
      <c r="CT12" s="622"/>
      <c r="CU12" s="622"/>
      <c r="CV12" s="622"/>
      <c r="CW12" s="622"/>
      <c r="CX12" s="622"/>
      <c r="CY12" s="623"/>
      <c r="CZ12" s="659">
        <v>3.6</v>
      </c>
      <c r="DA12" s="659"/>
      <c r="DB12" s="659"/>
      <c r="DC12" s="659"/>
      <c r="DD12" s="627">
        <v>783447</v>
      </c>
      <c r="DE12" s="622"/>
      <c r="DF12" s="622"/>
      <c r="DG12" s="622"/>
      <c r="DH12" s="622"/>
      <c r="DI12" s="622"/>
      <c r="DJ12" s="622"/>
      <c r="DK12" s="622"/>
      <c r="DL12" s="622"/>
      <c r="DM12" s="622"/>
      <c r="DN12" s="622"/>
      <c r="DO12" s="622"/>
      <c r="DP12" s="623"/>
      <c r="DQ12" s="627">
        <v>421148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2825054</v>
      </c>
      <c r="BH13" s="622"/>
      <c r="BI13" s="622"/>
      <c r="BJ13" s="622"/>
      <c r="BK13" s="622"/>
      <c r="BL13" s="622"/>
      <c r="BM13" s="622"/>
      <c r="BN13" s="623"/>
      <c r="BO13" s="659">
        <v>49.9</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3172133</v>
      </c>
      <c r="CS13" s="622"/>
      <c r="CT13" s="622"/>
      <c r="CU13" s="622"/>
      <c r="CV13" s="622"/>
      <c r="CW13" s="622"/>
      <c r="CX13" s="622"/>
      <c r="CY13" s="623"/>
      <c r="CZ13" s="659">
        <v>8.4</v>
      </c>
      <c r="DA13" s="659"/>
      <c r="DB13" s="659"/>
      <c r="DC13" s="659"/>
      <c r="DD13" s="627">
        <v>1047909</v>
      </c>
      <c r="DE13" s="622"/>
      <c r="DF13" s="622"/>
      <c r="DG13" s="622"/>
      <c r="DH13" s="622"/>
      <c r="DI13" s="622"/>
      <c r="DJ13" s="622"/>
      <c r="DK13" s="622"/>
      <c r="DL13" s="622"/>
      <c r="DM13" s="622"/>
      <c r="DN13" s="622"/>
      <c r="DO13" s="622"/>
      <c r="DP13" s="623"/>
      <c r="DQ13" s="627">
        <v>2017773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198475</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1226019</v>
      </c>
      <c r="CS14" s="622"/>
      <c r="CT14" s="622"/>
      <c r="CU14" s="622"/>
      <c r="CV14" s="622"/>
      <c r="CW14" s="622"/>
      <c r="CX14" s="622"/>
      <c r="CY14" s="623"/>
      <c r="CZ14" s="659">
        <v>3.2</v>
      </c>
      <c r="DA14" s="659"/>
      <c r="DB14" s="659"/>
      <c r="DC14" s="659"/>
      <c r="DD14" s="627">
        <v>68876</v>
      </c>
      <c r="DE14" s="622"/>
      <c r="DF14" s="622"/>
      <c r="DG14" s="622"/>
      <c r="DH14" s="622"/>
      <c r="DI14" s="622"/>
      <c r="DJ14" s="622"/>
      <c r="DK14" s="622"/>
      <c r="DL14" s="622"/>
      <c r="DM14" s="622"/>
      <c r="DN14" s="622"/>
      <c r="DO14" s="622"/>
      <c r="DP14" s="623"/>
      <c r="DQ14" s="627">
        <v>937499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52973</v>
      </c>
      <c r="S15" s="622"/>
      <c r="T15" s="622"/>
      <c r="U15" s="622"/>
      <c r="V15" s="622"/>
      <c r="W15" s="622"/>
      <c r="X15" s="622"/>
      <c r="Y15" s="623"/>
      <c r="Z15" s="659">
        <v>0.1</v>
      </c>
      <c r="AA15" s="659"/>
      <c r="AB15" s="659"/>
      <c r="AC15" s="659"/>
      <c r="AD15" s="660">
        <v>52973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312204</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2690764</v>
      </c>
      <c r="CS15" s="622"/>
      <c r="CT15" s="622"/>
      <c r="CU15" s="622"/>
      <c r="CV15" s="622"/>
      <c r="CW15" s="622"/>
      <c r="CX15" s="622"/>
      <c r="CY15" s="623"/>
      <c r="CZ15" s="659">
        <v>7.1</v>
      </c>
      <c r="DA15" s="659"/>
      <c r="DB15" s="659"/>
      <c r="DC15" s="659"/>
      <c r="DD15" s="627">
        <v>299303</v>
      </c>
      <c r="DE15" s="622"/>
      <c r="DF15" s="622"/>
      <c r="DG15" s="622"/>
      <c r="DH15" s="622"/>
      <c r="DI15" s="622"/>
      <c r="DJ15" s="622"/>
      <c r="DK15" s="622"/>
      <c r="DL15" s="622"/>
      <c r="DM15" s="622"/>
      <c r="DN15" s="622"/>
      <c r="DO15" s="622"/>
      <c r="DP15" s="623"/>
      <c r="DQ15" s="627">
        <v>2063430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99398</v>
      </c>
      <c r="S16" s="622"/>
      <c r="T16" s="622"/>
      <c r="U16" s="622"/>
      <c r="V16" s="622"/>
      <c r="W16" s="622"/>
      <c r="X16" s="622"/>
      <c r="Y16" s="623"/>
      <c r="Z16" s="659">
        <v>0.3</v>
      </c>
      <c r="AA16" s="659"/>
      <c r="AB16" s="659"/>
      <c r="AC16" s="659"/>
      <c r="AD16" s="660">
        <v>99398</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450252</v>
      </c>
      <c r="CS16" s="622"/>
      <c r="CT16" s="622"/>
      <c r="CU16" s="622"/>
      <c r="CV16" s="622"/>
      <c r="CW16" s="622"/>
      <c r="CX16" s="622"/>
      <c r="CY16" s="623"/>
      <c r="CZ16" s="659">
        <v>1.2</v>
      </c>
      <c r="DA16" s="659"/>
      <c r="DB16" s="659"/>
      <c r="DC16" s="659"/>
      <c r="DD16" s="627" t="s">
        <v>122</v>
      </c>
      <c r="DE16" s="622"/>
      <c r="DF16" s="622"/>
      <c r="DG16" s="622"/>
      <c r="DH16" s="622"/>
      <c r="DI16" s="622"/>
      <c r="DJ16" s="622"/>
      <c r="DK16" s="622"/>
      <c r="DL16" s="622"/>
      <c r="DM16" s="622"/>
      <c r="DN16" s="622"/>
      <c r="DO16" s="622"/>
      <c r="DP16" s="623"/>
      <c r="DQ16" s="627">
        <v>80844</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202790</v>
      </c>
      <c r="S17" s="622"/>
      <c r="T17" s="622"/>
      <c r="U17" s="622"/>
      <c r="V17" s="622"/>
      <c r="W17" s="622"/>
      <c r="X17" s="622"/>
      <c r="Y17" s="623"/>
      <c r="Z17" s="659">
        <v>0.5</v>
      </c>
      <c r="AA17" s="659"/>
      <c r="AB17" s="659"/>
      <c r="AC17" s="659"/>
      <c r="AD17" s="660">
        <v>202790</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4903065</v>
      </c>
      <c r="CS17" s="622"/>
      <c r="CT17" s="622"/>
      <c r="CU17" s="622"/>
      <c r="CV17" s="622"/>
      <c r="CW17" s="622"/>
      <c r="CX17" s="622"/>
      <c r="CY17" s="623"/>
      <c r="CZ17" s="659">
        <v>13</v>
      </c>
      <c r="DA17" s="659"/>
      <c r="DB17" s="659"/>
      <c r="DC17" s="659"/>
      <c r="DD17" s="627" t="s">
        <v>122</v>
      </c>
      <c r="DE17" s="622"/>
      <c r="DF17" s="622"/>
      <c r="DG17" s="622"/>
      <c r="DH17" s="622"/>
      <c r="DI17" s="622"/>
      <c r="DJ17" s="622"/>
      <c r="DK17" s="622"/>
      <c r="DL17" s="622"/>
      <c r="DM17" s="622"/>
      <c r="DN17" s="622"/>
      <c r="DO17" s="622"/>
      <c r="DP17" s="623"/>
      <c r="DQ17" s="627">
        <v>4630826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30142</v>
      </c>
      <c r="S18" s="622"/>
      <c r="T18" s="622"/>
      <c r="U18" s="622"/>
      <c r="V18" s="622"/>
      <c r="W18" s="622"/>
      <c r="X18" s="622"/>
      <c r="Y18" s="623"/>
      <c r="Z18" s="659">
        <v>0.1</v>
      </c>
      <c r="AA18" s="659"/>
      <c r="AB18" s="659"/>
      <c r="AC18" s="659"/>
      <c r="AD18" s="660">
        <v>30142</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165133</v>
      </c>
      <c r="S19" s="622"/>
      <c r="T19" s="622"/>
      <c r="U19" s="622"/>
      <c r="V19" s="622"/>
      <c r="W19" s="622"/>
      <c r="X19" s="622"/>
      <c r="Y19" s="623"/>
      <c r="Z19" s="659">
        <v>0.4</v>
      </c>
      <c r="AA19" s="659"/>
      <c r="AB19" s="659"/>
      <c r="AC19" s="659"/>
      <c r="AD19" s="660">
        <v>165133</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17873</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7515</v>
      </c>
      <c r="S20" s="622"/>
      <c r="T20" s="622"/>
      <c r="U20" s="622"/>
      <c r="V20" s="622"/>
      <c r="W20" s="622"/>
      <c r="X20" s="622"/>
      <c r="Y20" s="623"/>
      <c r="Z20" s="659">
        <v>0</v>
      </c>
      <c r="AA20" s="659"/>
      <c r="AB20" s="659"/>
      <c r="AC20" s="659"/>
      <c r="AD20" s="660">
        <v>7515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17873</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37810751</v>
      </c>
      <c r="CS20" s="622"/>
      <c r="CT20" s="622"/>
      <c r="CU20" s="622"/>
      <c r="CV20" s="622"/>
      <c r="CW20" s="622"/>
      <c r="CX20" s="622"/>
      <c r="CY20" s="623"/>
      <c r="CZ20" s="659">
        <v>100</v>
      </c>
      <c r="DA20" s="659"/>
      <c r="DB20" s="659"/>
      <c r="DC20" s="659"/>
      <c r="DD20" s="627">
        <v>3943275</v>
      </c>
      <c r="DE20" s="622"/>
      <c r="DF20" s="622"/>
      <c r="DG20" s="622"/>
      <c r="DH20" s="622"/>
      <c r="DI20" s="622"/>
      <c r="DJ20" s="622"/>
      <c r="DK20" s="622"/>
      <c r="DL20" s="622"/>
      <c r="DM20" s="622"/>
      <c r="DN20" s="622"/>
      <c r="DO20" s="622"/>
      <c r="DP20" s="623"/>
      <c r="DQ20" s="627">
        <v>20451824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11399973</v>
      </c>
      <c r="S21" s="622"/>
      <c r="T21" s="622"/>
      <c r="U21" s="622"/>
      <c r="V21" s="622"/>
      <c r="W21" s="622"/>
      <c r="X21" s="622"/>
      <c r="Y21" s="623"/>
      <c r="Z21" s="659">
        <v>30</v>
      </c>
      <c r="AA21" s="659"/>
      <c r="AB21" s="659"/>
      <c r="AC21" s="659"/>
      <c r="AD21" s="660">
        <v>9586000</v>
      </c>
      <c r="AE21" s="660"/>
      <c r="AF21" s="660"/>
      <c r="AG21" s="660"/>
      <c r="AH21" s="660"/>
      <c r="AI21" s="660"/>
      <c r="AJ21" s="660"/>
      <c r="AK21" s="660"/>
      <c r="AL21" s="624">
        <v>56.1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17873</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9586000</v>
      </c>
      <c r="S22" s="622"/>
      <c r="T22" s="622"/>
      <c r="U22" s="622"/>
      <c r="V22" s="622"/>
      <c r="W22" s="622"/>
      <c r="X22" s="622"/>
      <c r="Y22" s="623"/>
      <c r="Z22" s="659">
        <v>25.2</v>
      </c>
      <c r="AA22" s="659"/>
      <c r="AB22" s="659"/>
      <c r="AC22" s="659"/>
      <c r="AD22" s="660">
        <v>9586000</v>
      </c>
      <c r="AE22" s="660"/>
      <c r="AF22" s="660"/>
      <c r="AG22" s="660"/>
      <c r="AH22" s="660"/>
      <c r="AI22" s="660"/>
      <c r="AJ22" s="660"/>
      <c r="AK22" s="660"/>
      <c r="AL22" s="624">
        <v>56.1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1813973</v>
      </c>
      <c r="S23" s="622"/>
      <c r="T23" s="622"/>
      <c r="U23" s="622"/>
      <c r="V23" s="622"/>
      <c r="W23" s="622"/>
      <c r="X23" s="622"/>
      <c r="Y23" s="623"/>
      <c r="Z23" s="659">
        <v>4.8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14136613</v>
      </c>
      <c r="CS24" s="677"/>
      <c r="CT24" s="677"/>
      <c r="CU24" s="677"/>
      <c r="CV24" s="677"/>
      <c r="CW24" s="677"/>
      <c r="CX24" s="677"/>
      <c r="CY24" s="702"/>
      <c r="CZ24" s="703">
        <v>37.4</v>
      </c>
      <c r="DA24" s="685"/>
      <c r="DB24" s="685"/>
      <c r="DC24" s="705"/>
      <c r="DD24" s="701">
        <v>10774733</v>
      </c>
      <c r="DE24" s="677"/>
      <c r="DF24" s="677"/>
      <c r="DG24" s="677"/>
      <c r="DH24" s="677"/>
      <c r="DI24" s="677"/>
      <c r="DJ24" s="677"/>
      <c r="DK24" s="702"/>
      <c r="DL24" s="701">
        <v>8736537</v>
      </c>
      <c r="DM24" s="677"/>
      <c r="DN24" s="677"/>
      <c r="DO24" s="677"/>
      <c r="DP24" s="677"/>
      <c r="DQ24" s="677"/>
      <c r="DR24" s="677"/>
      <c r="DS24" s="677"/>
      <c r="DT24" s="677"/>
      <c r="DU24" s="677"/>
      <c r="DV24" s="702"/>
      <c r="DW24" s="703">
        <v>51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18853900</v>
      </c>
      <c r="S25" s="622"/>
      <c r="T25" s="622"/>
      <c r="U25" s="622"/>
      <c r="V25" s="622"/>
      <c r="W25" s="622"/>
      <c r="X25" s="622"/>
      <c r="Y25" s="623"/>
      <c r="Z25" s="659">
        <v>49.6</v>
      </c>
      <c r="AA25" s="659"/>
      <c r="AB25" s="659"/>
      <c r="AC25" s="659"/>
      <c r="AD25" s="660">
        <v>17039927</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5007738</v>
      </c>
      <c r="CS25" s="634"/>
      <c r="CT25" s="634"/>
      <c r="CU25" s="634"/>
      <c r="CV25" s="634"/>
      <c r="CW25" s="634"/>
      <c r="CX25" s="634"/>
      <c r="CY25" s="635"/>
      <c r="CZ25" s="624">
        <v>13.2</v>
      </c>
      <c r="DA25" s="636"/>
      <c r="DB25" s="636"/>
      <c r="DC25" s="637"/>
      <c r="DD25" s="627">
        <v>4545306</v>
      </c>
      <c r="DE25" s="634"/>
      <c r="DF25" s="634"/>
      <c r="DG25" s="634"/>
      <c r="DH25" s="634"/>
      <c r="DI25" s="634"/>
      <c r="DJ25" s="634"/>
      <c r="DK25" s="635"/>
      <c r="DL25" s="627">
        <v>4274388</v>
      </c>
      <c r="DM25" s="634"/>
      <c r="DN25" s="634"/>
      <c r="DO25" s="634"/>
      <c r="DP25" s="634"/>
      <c r="DQ25" s="634"/>
      <c r="DR25" s="634"/>
      <c r="DS25" s="634"/>
      <c r="DT25" s="634"/>
      <c r="DU25" s="634"/>
      <c r="DV25" s="635"/>
      <c r="DW25" s="624">
        <v>25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6027</v>
      </c>
      <c r="S26" s="622"/>
      <c r="T26" s="622"/>
      <c r="U26" s="622"/>
      <c r="V26" s="622"/>
      <c r="W26" s="622"/>
      <c r="X26" s="622"/>
      <c r="Y26" s="623"/>
      <c r="Z26" s="659">
        <v>0</v>
      </c>
      <c r="AA26" s="659"/>
      <c r="AB26" s="659"/>
      <c r="AC26" s="659"/>
      <c r="AD26" s="660">
        <v>6027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2738716</v>
      </c>
      <c r="CS26" s="622"/>
      <c r="CT26" s="622"/>
      <c r="CU26" s="622"/>
      <c r="CV26" s="622"/>
      <c r="CW26" s="622"/>
      <c r="CX26" s="622"/>
      <c r="CY26" s="623"/>
      <c r="CZ26" s="624">
        <v>7.2</v>
      </c>
      <c r="DA26" s="636"/>
      <c r="DB26" s="636"/>
      <c r="DC26" s="637"/>
      <c r="DD26" s="627">
        <v>2469108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53262</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5659212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4225980</v>
      </c>
      <c r="CS27" s="634"/>
      <c r="CT27" s="634"/>
      <c r="CU27" s="634"/>
      <c r="CV27" s="634"/>
      <c r="CW27" s="634"/>
      <c r="CX27" s="634"/>
      <c r="CY27" s="635"/>
      <c r="CZ27" s="624">
        <v>11.2</v>
      </c>
      <c r="DA27" s="636"/>
      <c r="DB27" s="636"/>
      <c r="DC27" s="637"/>
      <c r="DD27" s="627">
        <v>1598771</v>
      </c>
      <c r="DE27" s="634"/>
      <c r="DF27" s="634"/>
      <c r="DG27" s="634"/>
      <c r="DH27" s="634"/>
      <c r="DI27" s="634"/>
      <c r="DJ27" s="634"/>
      <c r="DK27" s="635"/>
      <c r="DL27" s="627">
        <v>1006193</v>
      </c>
      <c r="DM27" s="634"/>
      <c r="DN27" s="634"/>
      <c r="DO27" s="634"/>
      <c r="DP27" s="634"/>
      <c r="DQ27" s="634"/>
      <c r="DR27" s="634"/>
      <c r="DS27" s="634"/>
      <c r="DT27" s="634"/>
      <c r="DU27" s="634"/>
      <c r="DV27" s="635"/>
      <c r="DW27" s="624">
        <v>5.9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533517</v>
      </c>
      <c r="S28" s="622"/>
      <c r="T28" s="622"/>
      <c r="U28" s="622"/>
      <c r="V28" s="622"/>
      <c r="W28" s="622"/>
      <c r="X28" s="622"/>
      <c r="Y28" s="623"/>
      <c r="Z28" s="659">
        <v>1.4</v>
      </c>
      <c r="AA28" s="659"/>
      <c r="AB28" s="659"/>
      <c r="AC28" s="659"/>
      <c r="AD28" s="660">
        <v>27005</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4902895</v>
      </c>
      <c r="CS28" s="622"/>
      <c r="CT28" s="622"/>
      <c r="CU28" s="622"/>
      <c r="CV28" s="622"/>
      <c r="CW28" s="622"/>
      <c r="CX28" s="622"/>
      <c r="CY28" s="623"/>
      <c r="CZ28" s="624">
        <v>13</v>
      </c>
      <c r="DA28" s="636"/>
      <c r="DB28" s="636"/>
      <c r="DC28" s="637"/>
      <c r="DD28" s="627">
        <v>4630656</v>
      </c>
      <c r="DE28" s="622"/>
      <c r="DF28" s="622"/>
      <c r="DG28" s="622"/>
      <c r="DH28" s="622"/>
      <c r="DI28" s="622"/>
      <c r="DJ28" s="622"/>
      <c r="DK28" s="623"/>
      <c r="DL28" s="627">
        <v>3455956</v>
      </c>
      <c r="DM28" s="622"/>
      <c r="DN28" s="622"/>
      <c r="DO28" s="622"/>
      <c r="DP28" s="622"/>
      <c r="DQ28" s="622"/>
      <c r="DR28" s="622"/>
      <c r="DS28" s="622"/>
      <c r="DT28" s="622"/>
      <c r="DU28" s="622"/>
      <c r="DV28" s="623"/>
      <c r="DW28" s="624">
        <v>20.2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195706</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4898183</v>
      </c>
      <c r="CS29" s="634"/>
      <c r="CT29" s="634"/>
      <c r="CU29" s="634"/>
      <c r="CV29" s="634"/>
      <c r="CW29" s="634"/>
      <c r="CX29" s="634"/>
      <c r="CY29" s="635"/>
      <c r="CZ29" s="624">
        <v>13</v>
      </c>
      <c r="DA29" s="636"/>
      <c r="DB29" s="636"/>
      <c r="DC29" s="637"/>
      <c r="DD29" s="627">
        <v>4625944</v>
      </c>
      <c r="DE29" s="634"/>
      <c r="DF29" s="634"/>
      <c r="DG29" s="634"/>
      <c r="DH29" s="634"/>
      <c r="DI29" s="634"/>
      <c r="DJ29" s="634"/>
      <c r="DK29" s="635"/>
      <c r="DL29" s="627">
        <v>3451244</v>
      </c>
      <c r="DM29" s="634"/>
      <c r="DN29" s="634"/>
      <c r="DO29" s="634"/>
      <c r="DP29" s="634"/>
      <c r="DQ29" s="634"/>
      <c r="DR29" s="634"/>
      <c r="DS29" s="634"/>
      <c r="DT29" s="634"/>
      <c r="DU29" s="634"/>
      <c r="DV29" s="635"/>
      <c r="DW29" s="624">
        <v>20.2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3513008</v>
      </c>
      <c r="S30" s="622"/>
      <c r="T30" s="622"/>
      <c r="U30" s="622"/>
      <c r="V30" s="622"/>
      <c r="W30" s="622"/>
      <c r="X30" s="622"/>
      <c r="Y30" s="623"/>
      <c r="Z30" s="659">
        <v>9.3000000000000007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4728096</v>
      </c>
      <c r="CS30" s="622"/>
      <c r="CT30" s="622"/>
      <c r="CU30" s="622"/>
      <c r="CV30" s="622"/>
      <c r="CW30" s="622"/>
      <c r="CX30" s="622"/>
      <c r="CY30" s="623"/>
      <c r="CZ30" s="624">
        <v>12.5</v>
      </c>
      <c r="DA30" s="636"/>
      <c r="DB30" s="636"/>
      <c r="DC30" s="637"/>
      <c r="DD30" s="627">
        <v>4456087</v>
      </c>
      <c r="DE30" s="622"/>
      <c r="DF30" s="622"/>
      <c r="DG30" s="622"/>
      <c r="DH30" s="622"/>
      <c r="DI30" s="622"/>
      <c r="DJ30" s="622"/>
      <c r="DK30" s="623"/>
      <c r="DL30" s="627">
        <v>3281387</v>
      </c>
      <c r="DM30" s="622"/>
      <c r="DN30" s="622"/>
      <c r="DO30" s="622"/>
      <c r="DP30" s="622"/>
      <c r="DQ30" s="622"/>
      <c r="DR30" s="622"/>
      <c r="DS30" s="622"/>
      <c r="DT30" s="622"/>
      <c r="DU30" s="622"/>
      <c r="DV30" s="623"/>
      <c r="DW30" s="624">
        <v>19.2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96.5</v>
      </c>
      <c r="BN31" s="684"/>
      <c r="BO31" s="684"/>
      <c r="BP31" s="684"/>
      <c r="BQ31" s="686"/>
      <c r="BR31" s="683">
        <v>99.2</v>
      </c>
      <c r="BS31" s="684"/>
      <c r="BT31" s="684"/>
      <c r="BU31" s="684"/>
      <c r="BV31" s="684"/>
      <c r="BW31" s="684"/>
      <c r="BX31" s="685">
        <v>96.4</v>
      </c>
      <c r="BY31" s="684"/>
      <c r="BZ31" s="684"/>
      <c r="CA31" s="684"/>
      <c r="CB31" s="686"/>
      <c r="CD31" s="642"/>
      <c r="CE31" s="643"/>
      <c r="CF31" s="618" t="s">
        <v>300</v>
      </c>
      <c r="CG31" s="619"/>
      <c r="CH31" s="619"/>
      <c r="CI31" s="619"/>
      <c r="CJ31" s="619"/>
      <c r="CK31" s="619"/>
      <c r="CL31" s="619"/>
      <c r="CM31" s="619"/>
      <c r="CN31" s="619"/>
      <c r="CO31" s="619"/>
      <c r="CP31" s="619"/>
      <c r="CQ31" s="620"/>
      <c r="CR31" s="621">
        <v>170087</v>
      </c>
      <c r="CS31" s="634"/>
      <c r="CT31" s="634"/>
      <c r="CU31" s="634"/>
      <c r="CV31" s="634"/>
      <c r="CW31" s="634"/>
      <c r="CX31" s="634"/>
      <c r="CY31" s="635"/>
      <c r="CZ31" s="624">
        <v>0.4</v>
      </c>
      <c r="DA31" s="636"/>
      <c r="DB31" s="636"/>
      <c r="DC31" s="637"/>
      <c r="DD31" s="627">
        <v>169857</v>
      </c>
      <c r="DE31" s="634"/>
      <c r="DF31" s="634"/>
      <c r="DG31" s="634"/>
      <c r="DH31" s="634"/>
      <c r="DI31" s="634"/>
      <c r="DJ31" s="634"/>
      <c r="DK31" s="635"/>
      <c r="DL31" s="627">
        <v>169857</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2431232</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97.5</v>
      </c>
      <c r="BN32" s="634"/>
      <c r="BO32" s="634"/>
      <c r="BP32" s="634"/>
      <c r="BQ32" s="657"/>
      <c r="BR32" s="687">
        <v>99.3</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v>4712</v>
      </c>
      <c r="CS32" s="622"/>
      <c r="CT32" s="622"/>
      <c r="CU32" s="622"/>
      <c r="CV32" s="622"/>
      <c r="CW32" s="622"/>
      <c r="CX32" s="622"/>
      <c r="CY32" s="623"/>
      <c r="CZ32" s="624">
        <v>0</v>
      </c>
      <c r="DA32" s="636"/>
      <c r="DB32" s="636"/>
      <c r="DC32" s="637"/>
      <c r="DD32" s="627">
        <v>4712</v>
      </c>
      <c r="DE32" s="622"/>
      <c r="DF32" s="622"/>
      <c r="DG32" s="622"/>
      <c r="DH32" s="622"/>
      <c r="DI32" s="622"/>
      <c r="DJ32" s="622"/>
      <c r="DK32" s="623"/>
      <c r="DL32" s="627">
        <v>4712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148417</v>
      </c>
      <c r="S33" s="622"/>
      <c r="T33" s="622"/>
      <c r="U33" s="622"/>
      <c r="V33" s="622"/>
      <c r="W33" s="622"/>
      <c r="X33" s="622"/>
      <c r="Y33" s="623"/>
      <c r="Z33" s="659">
        <v>0.4</v>
      </c>
      <c r="AA33" s="659"/>
      <c r="AB33" s="659"/>
      <c r="AC33" s="659"/>
      <c r="AD33" s="660">
        <v>7398</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99.1</v>
      </c>
      <c r="BH33" s="606"/>
      <c r="BI33" s="606"/>
      <c r="BJ33" s="606"/>
      <c r="BK33" s="606"/>
      <c r="BL33" s="606"/>
      <c r="BM33" s="652">
        <v>95.3</v>
      </c>
      <c r="BN33" s="606"/>
      <c r="BO33" s="606"/>
      <c r="BP33" s="606"/>
      <c r="BQ33" s="669"/>
      <c r="BR33" s="682">
        <v>99</v>
      </c>
      <c r="BS33" s="606"/>
      <c r="BT33" s="606"/>
      <c r="BU33" s="606"/>
      <c r="BV33" s="606"/>
      <c r="BW33" s="606"/>
      <c r="BX33" s="652">
        <v>95.2</v>
      </c>
      <c r="BY33" s="606"/>
      <c r="BZ33" s="606"/>
      <c r="CA33" s="606"/>
      <c r="CB33" s="669"/>
      <c r="CD33" s="618" t="s">
        <v>307</v>
      </c>
      <c r="CE33" s="619"/>
      <c r="CF33" s="619"/>
      <c r="CG33" s="619"/>
      <c r="CH33" s="619"/>
      <c r="CI33" s="619"/>
      <c r="CJ33" s="619"/>
      <c r="CK33" s="619"/>
      <c r="CL33" s="619"/>
      <c r="CM33" s="619"/>
      <c r="CN33" s="619"/>
      <c r="CO33" s="619"/>
      <c r="CP33" s="619"/>
      <c r="CQ33" s="620"/>
      <c r="CR33" s="621">
        <v>19280611</v>
      </c>
      <c r="CS33" s="634"/>
      <c r="CT33" s="634"/>
      <c r="CU33" s="634"/>
      <c r="CV33" s="634"/>
      <c r="CW33" s="634"/>
      <c r="CX33" s="634"/>
      <c r="CY33" s="635"/>
      <c r="CZ33" s="624">
        <v>51</v>
      </c>
      <c r="DA33" s="636"/>
      <c r="DB33" s="636"/>
      <c r="DC33" s="637"/>
      <c r="DD33" s="627">
        <v>9224107</v>
      </c>
      <c r="DE33" s="634"/>
      <c r="DF33" s="634"/>
      <c r="DG33" s="634"/>
      <c r="DH33" s="634"/>
      <c r="DI33" s="634"/>
      <c r="DJ33" s="634"/>
      <c r="DK33" s="635"/>
      <c r="DL33" s="627">
        <v>7430196</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4363674</v>
      </c>
      <c r="S34" s="622"/>
      <c r="T34" s="622"/>
      <c r="U34" s="622"/>
      <c r="V34" s="622"/>
      <c r="W34" s="622"/>
      <c r="X34" s="622"/>
      <c r="Y34" s="623"/>
      <c r="Z34" s="659">
        <v>11.5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6437909</v>
      </c>
      <c r="CS34" s="622"/>
      <c r="CT34" s="622"/>
      <c r="CU34" s="622"/>
      <c r="CV34" s="622"/>
      <c r="CW34" s="622"/>
      <c r="CX34" s="622"/>
      <c r="CY34" s="623"/>
      <c r="CZ34" s="624">
        <v>17</v>
      </c>
      <c r="DA34" s="636"/>
      <c r="DB34" s="636"/>
      <c r="DC34" s="637"/>
      <c r="DD34" s="627">
        <v>2778631</v>
      </c>
      <c r="DE34" s="622"/>
      <c r="DF34" s="622"/>
      <c r="DG34" s="622"/>
      <c r="DH34" s="622"/>
      <c r="DI34" s="622"/>
      <c r="DJ34" s="622"/>
      <c r="DK34" s="623"/>
      <c r="DL34" s="627">
        <v>2477311</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4773724</v>
      </c>
      <c r="S35" s="622"/>
      <c r="T35" s="622"/>
      <c r="U35" s="622"/>
      <c r="V35" s="622"/>
      <c r="W35" s="622"/>
      <c r="X35" s="622"/>
      <c r="Y35" s="623"/>
      <c r="Z35" s="659">
        <v>12.6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183773</v>
      </c>
      <c r="CS35" s="634"/>
      <c r="CT35" s="634"/>
      <c r="CU35" s="634"/>
      <c r="CV35" s="634"/>
      <c r="CW35" s="634"/>
      <c r="CX35" s="634"/>
      <c r="CY35" s="635"/>
      <c r="CZ35" s="624">
        <v>0.5</v>
      </c>
      <c r="DA35" s="636"/>
      <c r="DB35" s="636"/>
      <c r="DC35" s="637"/>
      <c r="DD35" s="627">
        <v>99742</v>
      </c>
      <c r="DE35" s="634"/>
      <c r="DF35" s="634"/>
      <c r="DG35" s="634"/>
      <c r="DH35" s="634"/>
      <c r="DI35" s="634"/>
      <c r="DJ35" s="634"/>
      <c r="DK35" s="635"/>
      <c r="DL35" s="627">
        <v>97507</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328640</v>
      </c>
      <c r="S36" s="622"/>
      <c r="T36" s="622"/>
      <c r="U36" s="622"/>
      <c r="V36" s="622"/>
      <c r="W36" s="622"/>
      <c r="X36" s="622"/>
      <c r="Y36" s="623"/>
      <c r="Z36" s="659">
        <v>0.9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4637693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3092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5163049</v>
      </c>
      <c r="CS36" s="622"/>
      <c r="CT36" s="622"/>
      <c r="CU36" s="622"/>
      <c r="CV36" s="622"/>
      <c r="CW36" s="622"/>
      <c r="CX36" s="622"/>
      <c r="CY36" s="623"/>
      <c r="CZ36" s="624">
        <v>13.7</v>
      </c>
      <c r="DA36" s="636"/>
      <c r="DB36" s="636"/>
      <c r="DC36" s="637"/>
      <c r="DD36" s="627">
        <v>3862827</v>
      </c>
      <c r="DE36" s="622"/>
      <c r="DF36" s="622"/>
      <c r="DG36" s="622"/>
      <c r="DH36" s="622"/>
      <c r="DI36" s="622"/>
      <c r="DJ36" s="622"/>
      <c r="DK36" s="623"/>
      <c r="DL36" s="627">
        <v>2950588</v>
      </c>
      <c r="DM36" s="622"/>
      <c r="DN36" s="622"/>
      <c r="DO36" s="622"/>
      <c r="DP36" s="622"/>
      <c r="DQ36" s="622"/>
      <c r="DR36" s="622"/>
      <c r="DS36" s="622"/>
      <c r="DT36" s="622"/>
      <c r="DU36" s="622"/>
      <c r="DV36" s="623"/>
      <c r="DW36" s="624">
        <v>17.2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565664</v>
      </c>
      <c r="S37" s="622"/>
      <c r="T37" s="622"/>
      <c r="U37" s="622"/>
      <c r="V37" s="622"/>
      <c r="W37" s="622"/>
      <c r="X37" s="622"/>
      <c r="Y37" s="623"/>
      <c r="Z37" s="659">
        <v>1.5</v>
      </c>
      <c r="AA37" s="659"/>
      <c r="AB37" s="659"/>
      <c r="AC37" s="659"/>
      <c r="AD37" s="660">
        <v>144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1449726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-34164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813239</v>
      </c>
      <c r="CS37" s="634"/>
      <c r="CT37" s="634"/>
      <c r="CU37" s="634"/>
      <c r="CV37" s="634"/>
      <c r="CW37" s="634"/>
      <c r="CX37" s="634"/>
      <c r="CY37" s="635"/>
      <c r="CZ37" s="624">
        <v>2.2000000000000002</v>
      </c>
      <c r="DA37" s="636"/>
      <c r="DB37" s="636"/>
      <c r="DC37" s="637"/>
      <c r="DD37" s="627">
        <v>746978</v>
      </c>
      <c r="DE37" s="634"/>
      <c r="DF37" s="634"/>
      <c r="DG37" s="634"/>
      <c r="DH37" s="634"/>
      <c r="DI37" s="634"/>
      <c r="DJ37" s="634"/>
      <c r="DK37" s="635"/>
      <c r="DL37" s="627">
        <v>718259</v>
      </c>
      <c r="DM37" s="634"/>
      <c r="DN37" s="634"/>
      <c r="DO37" s="634"/>
      <c r="DP37" s="634"/>
      <c r="DQ37" s="634"/>
      <c r="DR37" s="634"/>
      <c r="DS37" s="634"/>
      <c r="DT37" s="634"/>
      <c r="DU37" s="634"/>
      <c r="DV37" s="635"/>
      <c r="DW37" s="624">
        <v>4.2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2210400</v>
      </c>
      <c r="S38" s="622"/>
      <c r="T38" s="622"/>
      <c r="U38" s="622"/>
      <c r="V38" s="622"/>
      <c r="W38" s="622"/>
      <c r="X38" s="622"/>
      <c r="Y38" s="623"/>
      <c r="Z38" s="659">
        <v>5.8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705393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6238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2482574</v>
      </c>
      <c r="CS38" s="622"/>
      <c r="CT38" s="622"/>
      <c r="CU38" s="622"/>
      <c r="CV38" s="622"/>
      <c r="CW38" s="622"/>
      <c r="CX38" s="622"/>
      <c r="CY38" s="623"/>
      <c r="CZ38" s="624">
        <v>6.6</v>
      </c>
      <c r="DA38" s="636"/>
      <c r="DB38" s="636"/>
      <c r="DC38" s="637"/>
      <c r="DD38" s="627">
        <v>2054509</v>
      </c>
      <c r="DE38" s="622"/>
      <c r="DF38" s="622"/>
      <c r="DG38" s="622"/>
      <c r="DH38" s="622"/>
      <c r="DI38" s="622"/>
      <c r="DJ38" s="622"/>
      <c r="DK38" s="623"/>
      <c r="DL38" s="627">
        <v>1904790</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14306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9584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4900031</v>
      </c>
      <c r="CS39" s="634"/>
      <c r="CT39" s="634"/>
      <c r="CU39" s="634"/>
      <c r="CV39" s="634"/>
      <c r="CW39" s="634"/>
      <c r="CX39" s="634"/>
      <c r="CY39" s="635"/>
      <c r="CZ39" s="624">
        <v>13</v>
      </c>
      <c r="DA39" s="636"/>
      <c r="DB39" s="636"/>
      <c r="DC39" s="637"/>
      <c r="DD39" s="627">
        <v>315123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41600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11125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113275</v>
      </c>
      <c r="CS40" s="622"/>
      <c r="CT40" s="622"/>
      <c r="CU40" s="622"/>
      <c r="CV40" s="622"/>
      <c r="CW40" s="622"/>
      <c r="CX40" s="622"/>
      <c r="CY40" s="623"/>
      <c r="CZ40" s="624">
        <v>0.3</v>
      </c>
      <c r="DA40" s="636"/>
      <c r="DB40" s="636"/>
      <c r="DC40" s="637"/>
      <c r="DD40" s="627">
        <v>113275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37977171</v>
      </c>
      <c r="S41" s="646"/>
      <c r="T41" s="646"/>
      <c r="U41" s="646"/>
      <c r="V41" s="646"/>
      <c r="W41" s="646"/>
      <c r="X41" s="646"/>
      <c r="Y41" s="649"/>
      <c r="Z41" s="650">
        <v>100</v>
      </c>
      <c r="AA41" s="650"/>
      <c r="AB41" s="650"/>
      <c r="AC41" s="650"/>
      <c r="AD41" s="651">
        <v>17080501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495686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1961457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4393527</v>
      </c>
      <c r="CS42" s="634"/>
      <c r="CT42" s="634"/>
      <c r="CU42" s="634"/>
      <c r="CV42" s="634"/>
      <c r="CW42" s="634"/>
      <c r="CX42" s="634"/>
      <c r="CY42" s="635"/>
      <c r="CZ42" s="624">
        <v>11.6</v>
      </c>
      <c r="DA42" s="636"/>
      <c r="DB42" s="636"/>
      <c r="DC42" s="637"/>
      <c r="DD42" s="627">
        <v>452984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160747</v>
      </c>
      <c r="CS43" s="634"/>
      <c r="CT43" s="634"/>
      <c r="CU43" s="634"/>
      <c r="CV43" s="634"/>
      <c r="CW43" s="634"/>
      <c r="CX43" s="634"/>
      <c r="CY43" s="635"/>
      <c r="CZ43" s="624">
        <v>0.4</v>
      </c>
      <c r="DA43" s="636"/>
      <c r="DB43" s="636"/>
      <c r="DC43" s="637"/>
      <c r="DD43" s="627">
        <v>148049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3943275</v>
      </c>
      <c r="CS44" s="622"/>
      <c r="CT44" s="622"/>
      <c r="CU44" s="622"/>
      <c r="CV44" s="622"/>
      <c r="CW44" s="622"/>
      <c r="CX44" s="622"/>
      <c r="CY44" s="623"/>
      <c r="CZ44" s="624">
        <v>10.4</v>
      </c>
      <c r="DA44" s="625"/>
      <c r="DB44" s="625"/>
      <c r="DC44" s="626"/>
      <c r="DD44" s="627">
        <v>372140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1344689</v>
      </c>
      <c r="CS45" s="634"/>
      <c r="CT45" s="634"/>
      <c r="CU45" s="634"/>
      <c r="CV45" s="634"/>
      <c r="CW45" s="634"/>
      <c r="CX45" s="634"/>
      <c r="CY45" s="635"/>
      <c r="CZ45" s="624">
        <v>3.6</v>
      </c>
      <c r="DA45" s="636"/>
      <c r="DB45" s="636"/>
      <c r="DC45" s="637"/>
      <c r="DD45" s="627">
        <v>92727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2576513</v>
      </c>
      <c r="CS46" s="622"/>
      <c r="CT46" s="622"/>
      <c r="CU46" s="622"/>
      <c r="CV46" s="622"/>
      <c r="CW46" s="622"/>
      <c r="CX46" s="622"/>
      <c r="CY46" s="623"/>
      <c r="CZ46" s="624">
        <v>6.8</v>
      </c>
      <c r="DA46" s="625"/>
      <c r="DB46" s="625"/>
      <c r="DC46" s="626"/>
      <c r="DD46" s="627">
        <v>270910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450252</v>
      </c>
      <c r="CS47" s="634"/>
      <c r="CT47" s="634"/>
      <c r="CU47" s="634"/>
      <c r="CV47" s="634"/>
      <c r="CW47" s="634"/>
      <c r="CX47" s="634"/>
      <c r="CY47" s="635"/>
      <c r="CZ47" s="624">
        <v>1.2</v>
      </c>
      <c r="DA47" s="636"/>
      <c r="DB47" s="636"/>
      <c r="DC47" s="637"/>
      <c r="DD47" s="627">
        <v>80844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37810751</v>
      </c>
      <c r="CS49" s="606"/>
      <c r="CT49" s="606"/>
      <c r="CU49" s="606"/>
      <c r="CV49" s="606"/>
      <c r="CW49" s="606"/>
      <c r="CX49" s="606"/>
      <c r="CY49" s="607"/>
      <c r="CZ49" s="608">
        <v>100</v>
      </c>
      <c r="DA49" s="609"/>
      <c r="DB49" s="609"/>
      <c r="DC49" s="610"/>
      <c r="DD49" s="611">
        <v>20451824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gJjEEpVYTbbke+sW5a8t1gAXBt6VvVFEsrFOVd6yiI6thpWrbThzkAenX+1jIQS9/Q5hgzzoHkknwM1qLJt1w==" saltValue="D2GKVe8qaLL+C5J3lCdb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K10" sqref="BK10"/>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37996</v>
      </c>
      <c r="R7" s="1103"/>
      <c r="S7" s="1103"/>
      <c r="T7" s="1103"/>
      <c r="U7" s="1103"/>
      <c r="V7" s="1103">
        <v>37830</v>
      </c>
      <c r="W7" s="1103"/>
      <c r="X7" s="1103"/>
      <c r="Y7" s="1103"/>
      <c r="Z7" s="1103"/>
      <c r="AA7" s="1103">
        <v>166</v>
      </c>
      <c r="AB7" s="1103"/>
      <c r="AC7" s="1103"/>
      <c r="AD7" s="1103"/>
      <c r="AE7" s="1104"/>
      <c r="AF7" s="1105">
        <v>131</v>
      </c>
      <c r="AG7" s="1106"/>
      <c r="AH7" s="1106"/>
      <c r="AI7" s="1106"/>
      <c r="AJ7" s="1107"/>
      <c r="AK7" s="1108">
        <v>4774</v>
      </c>
      <c r="AL7" s="1109"/>
      <c r="AM7" s="1109"/>
      <c r="AN7" s="1109"/>
      <c r="AO7" s="1109"/>
      <c r="AP7" s="1109">
        <v>32773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19</v>
      </c>
      <c r="CI7" s="1097"/>
      <c r="CJ7" s="1097"/>
      <c r="CK7" s="1097"/>
      <c r="CL7" s="1098"/>
      <c r="CM7" s="1096">
        <v>140</v>
      </c>
      <c r="CN7" s="1097"/>
      <c r="CO7" s="1097"/>
      <c r="CP7" s="1097"/>
      <c r="CQ7" s="1098"/>
      <c r="CR7" s="1096">
        <v>100</v>
      </c>
      <c r="CS7" s="1097"/>
      <c r="CT7" s="1097"/>
      <c r="CU7" s="1097"/>
      <c r="CV7" s="1098"/>
      <c r="CW7" s="1096" t="s">
        <v>555</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3</v>
      </c>
      <c r="CI8" s="990"/>
      <c r="CJ8" s="990"/>
      <c r="CK8" s="990"/>
      <c r="CL8" s="991"/>
      <c r="CM8" s="989">
        <v>46</v>
      </c>
      <c r="CN8" s="990"/>
      <c r="CO8" s="990"/>
      <c r="CP8" s="990"/>
      <c r="CQ8" s="991"/>
      <c r="CR8" s="989">
        <v>26</v>
      </c>
      <c r="CS8" s="990"/>
      <c r="CT8" s="990"/>
      <c r="CU8" s="990"/>
      <c r="CV8" s="991"/>
      <c r="CW8" s="989" t="s">
        <v>555</v>
      </c>
      <c r="CX8" s="990"/>
      <c r="CY8" s="990"/>
      <c r="CZ8" s="990"/>
      <c r="DA8" s="991"/>
      <c r="DB8" s="989" t="s">
        <v>555</v>
      </c>
      <c r="DC8" s="990"/>
      <c r="DD8" s="990"/>
      <c r="DE8" s="990"/>
      <c r="DF8" s="991"/>
      <c r="DG8" s="989" t="s">
        <v>555</v>
      </c>
      <c r="DH8" s="990"/>
      <c r="DI8" s="990"/>
      <c r="DJ8" s="990"/>
      <c r="DK8" s="991"/>
      <c r="DL8" s="989" t="s">
        <v>555</v>
      </c>
      <c r="DM8" s="990"/>
      <c r="DN8" s="990"/>
      <c r="DO8" s="990"/>
      <c r="DP8" s="991"/>
      <c r="DQ8" s="989" t="s">
        <v>555</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-3</v>
      </c>
      <c r="CI9" s="990"/>
      <c r="CJ9" s="990"/>
      <c r="CK9" s="990"/>
      <c r="CL9" s="991"/>
      <c r="CM9" s="989">
        <v>39</v>
      </c>
      <c r="CN9" s="990"/>
      <c r="CO9" s="990"/>
      <c r="CP9" s="990"/>
      <c r="CQ9" s="991"/>
      <c r="CR9" s="989">
        <v>100</v>
      </c>
      <c r="CS9" s="990"/>
      <c r="CT9" s="990"/>
      <c r="CU9" s="990"/>
      <c r="CV9" s="991"/>
      <c r="CW9" s="989" t="s">
        <v>555</v>
      </c>
      <c r="CX9" s="990"/>
      <c r="CY9" s="990"/>
      <c r="CZ9" s="990"/>
      <c r="DA9" s="991"/>
      <c r="DB9" s="989" t="s">
        <v>555</v>
      </c>
      <c r="DC9" s="990"/>
      <c r="DD9" s="990"/>
      <c r="DE9" s="990"/>
      <c r="DF9" s="991"/>
      <c r="DG9" s="989" t="s">
        <v>555</v>
      </c>
      <c r="DH9" s="990"/>
      <c r="DI9" s="990"/>
      <c r="DJ9" s="990"/>
      <c r="DK9" s="991"/>
      <c r="DL9" s="989" t="s">
        <v>555</v>
      </c>
      <c r="DM9" s="990"/>
      <c r="DN9" s="990"/>
      <c r="DO9" s="990"/>
      <c r="DP9" s="991"/>
      <c r="DQ9" s="989" t="s">
        <v>555</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37977</v>
      </c>
      <c r="R23" s="1061"/>
      <c r="S23" s="1061"/>
      <c r="T23" s="1061"/>
      <c r="U23" s="1061"/>
      <c r="V23" s="1061">
        <v>37811</v>
      </c>
      <c r="W23" s="1061"/>
      <c r="X23" s="1061"/>
      <c r="Y23" s="1061"/>
      <c r="Z23" s="1061"/>
      <c r="AA23" s="1061">
        <v>166</v>
      </c>
      <c r="AB23" s="1061"/>
      <c r="AC23" s="1061"/>
      <c r="AD23" s="1061"/>
      <c r="AE23" s="1068"/>
      <c r="AF23" s="1069">
        <v>131</v>
      </c>
      <c r="AG23" s="1061"/>
      <c r="AH23" s="1061"/>
      <c r="AI23" s="1061"/>
      <c r="AJ23" s="1070"/>
      <c r="AK23" s="1071"/>
      <c r="AL23" s="1072"/>
      <c r="AM23" s="1072"/>
      <c r="AN23" s="1072"/>
      <c r="AO23" s="1072"/>
      <c r="AP23" s="1061">
        <v>32773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5518</v>
      </c>
      <c r="R28" s="1051"/>
      <c r="S28" s="1051"/>
      <c r="T28" s="1051"/>
      <c r="U28" s="1051"/>
      <c r="V28" s="1051">
        <v>5515</v>
      </c>
      <c r="W28" s="1051"/>
      <c r="X28" s="1051"/>
      <c r="Y28" s="1051"/>
      <c r="Z28" s="1051"/>
      <c r="AA28" s="1051">
        <v>3</v>
      </c>
      <c r="AB28" s="1051"/>
      <c r="AC28" s="1051"/>
      <c r="AD28" s="1051"/>
      <c r="AE28" s="1052"/>
      <c r="AF28" s="1053">
        <v>3</v>
      </c>
      <c r="AG28" s="1051"/>
      <c r="AH28" s="1051"/>
      <c r="AI28" s="1051"/>
      <c r="AJ28" s="1054"/>
      <c r="AK28" s="1042">
        <v>399</v>
      </c>
      <c r="AL28" s="1043"/>
      <c r="AM28" s="1043"/>
      <c r="AN28" s="1043"/>
      <c r="AO28" s="1043"/>
      <c r="AP28" s="1043" t="s">
        <v>555</v>
      </c>
      <c r="AQ28" s="1043"/>
      <c r="AR28" s="1043"/>
      <c r="AS28" s="1043"/>
      <c r="AT28" s="1043"/>
      <c r="AU28" s="1043" t="s">
        <v>555</v>
      </c>
      <c r="AV28" s="1043"/>
      <c r="AW28" s="1043"/>
      <c r="AX28" s="1043"/>
      <c r="AY28" s="1043"/>
      <c r="AZ28" s="1044" t="s">
        <v>555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127</v>
      </c>
      <c r="R29" s="1039"/>
      <c r="S29" s="1039"/>
      <c r="T29" s="1039"/>
      <c r="U29" s="1039"/>
      <c r="V29" s="1039">
        <v>127</v>
      </c>
      <c r="W29" s="1039"/>
      <c r="X29" s="1039"/>
      <c r="Y29" s="1039"/>
      <c r="Z29" s="1039"/>
      <c r="AA29" s="1039" t="s">
        <v>555</v>
      </c>
      <c r="AB29" s="1039"/>
      <c r="AC29" s="1039"/>
      <c r="AD29" s="1039"/>
      <c r="AE29" s="1040"/>
      <c r="AF29" s="1035" t="s">
        <v>122</v>
      </c>
      <c r="AG29" s="1036"/>
      <c r="AH29" s="1036"/>
      <c r="AI29" s="1036"/>
      <c r="AJ29" s="1037"/>
      <c r="AK29" s="980">
        <v>55</v>
      </c>
      <c r="AL29" s="971"/>
      <c r="AM29" s="971"/>
      <c r="AN29" s="971"/>
      <c r="AO29" s="971"/>
      <c r="AP29" s="971" t="s">
        <v>555</v>
      </c>
      <c r="AQ29" s="971"/>
      <c r="AR29" s="971"/>
      <c r="AS29" s="971"/>
      <c r="AT29" s="971"/>
      <c r="AU29" s="971" t="s">
        <v>555</v>
      </c>
      <c r="AV29" s="971"/>
      <c r="AW29" s="971"/>
      <c r="AX29" s="971"/>
      <c r="AY29" s="971"/>
      <c r="AZ29" s="1041" t="s">
        <v>555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5417</v>
      </c>
      <c r="R30" s="1039"/>
      <c r="S30" s="1039"/>
      <c r="T30" s="1039"/>
      <c r="U30" s="1039"/>
      <c r="V30" s="1039">
        <v>5324</v>
      </c>
      <c r="W30" s="1039"/>
      <c r="X30" s="1039"/>
      <c r="Y30" s="1039"/>
      <c r="Z30" s="1039"/>
      <c r="AA30" s="1039">
        <v>93</v>
      </c>
      <c r="AB30" s="1039"/>
      <c r="AC30" s="1039"/>
      <c r="AD30" s="1039"/>
      <c r="AE30" s="1040"/>
      <c r="AF30" s="1035">
        <v>93</v>
      </c>
      <c r="AG30" s="1036"/>
      <c r="AH30" s="1036"/>
      <c r="AI30" s="1036"/>
      <c r="AJ30" s="1037"/>
      <c r="AK30" s="980">
        <v>754</v>
      </c>
      <c r="AL30" s="971"/>
      <c r="AM30" s="971"/>
      <c r="AN30" s="971"/>
      <c r="AO30" s="971"/>
      <c r="AP30" s="971" t="s">
        <v>555</v>
      </c>
      <c r="AQ30" s="971"/>
      <c r="AR30" s="971"/>
      <c r="AS30" s="971"/>
      <c r="AT30" s="971"/>
      <c r="AU30" s="971" t="s">
        <v>555</v>
      </c>
      <c r="AV30" s="971"/>
      <c r="AW30" s="971"/>
      <c r="AX30" s="971"/>
      <c r="AY30" s="971"/>
      <c r="AZ30" s="1041" t="s">
        <v>555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116</v>
      </c>
      <c r="R31" s="1039"/>
      <c r="S31" s="1039"/>
      <c r="T31" s="1039"/>
      <c r="U31" s="1039"/>
      <c r="V31" s="1039">
        <v>116</v>
      </c>
      <c r="W31" s="1039"/>
      <c r="X31" s="1039"/>
      <c r="Y31" s="1039"/>
      <c r="Z31" s="1039"/>
      <c r="AA31" s="1039" t="s">
        <v>555</v>
      </c>
      <c r="AB31" s="1039"/>
      <c r="AC31" s="1039"/>
      <c r="AD31" s="1039"/>
      <c r="AE31" s="1040"/>
      <c r="AF31" s="1035" t="s">
        <v>122</v>
      </c>
      <c r="AG31" s="1036"/>
      <c r="AH31" s="1036"/>
      <c r="AI31" s="1036"/>
      <c r="AJ31" s="1037"/>
      <c r="AK31" s="980">
        <v>96</v>
      </c>
      <c r="AL31" s="971"/>
      <c r="AM31" s="971"/>
      <c r="AN31" s="971"/>
      <c r="AO31" s="971"/>
      <c r="AP31" s="971" t="s">
        <v>555</v>
      </c>
      <c r="AQ31" s="971"/>
      <c r="AR31" s="971"/>
      <c r="AS31" s="971"/>
      <c r="AT31" s="971"/>
      <c r="AU31" s="971" t="s">
        <v>555</v>
      </c>
      <c r="AV31" s="971"/>
      <c r="AW31" s="971"/>
      <c r="AX31" s="971"/>
      <c r="AY31" s="971"/>
      <c r="AZ31" s="1041" t="s">
        <v>555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972</v>
      </c>
      <c r="R32" s="1039"/>
      <c r="S32" s="1039"/>
      <c r="T32" s="1039"/>
      <c r="U32" s="1039"/>
      <c r="V32" s="1039">
        <v>916</v>
      </c>
      <c r="W32" s="1039"/>
      <c r="X32" s="1039"/>
      <c r="Y32" s="1039"/>
      <c r="Z32" s="1039"/>
      <c r="AA32" s="1039">
        <v>56</v>
      </c>
      <c r="AB32" s="1039"/>
      <c r="AC32" s="1039"/>
      <c r="AD32" s="1039"/>
      <c r="AE32" s="1040"/>
      <c r="AF32" s="1035">
        <v>56</v>
      </c>
      <c r="AG32" s="1036"/>
      <c r="AH32" s="1036"/>
      <c r="AI32" s="1036"/>
      <c r="AJ32" s="1037"/>
      <c r="AK32" s="980">
        <v>235</v>
      </c>
      <c r="AL32" s="971"/>
      <c r="AM32" s="971"/>
      <c r="AN32" s="971"/>
      <c r="AO32" s="971"/>
      <c r="AP32" s="971" t="s">
        <v>555</v>
      </c>
      <c r="AQ32" s="971"/>
      <c r="AR32" s="971"/>
      <c r="AS32" s="971"/>
      <c r="AT32" s="971"/>
      <c r="AU32" s="971" t="s">
        <v>555</v>
      </c>
      <c r="AV32" s="971"/>
      <c r="AW32" s="971"/>
      <c r="AX32" s="971"/>
      <c r="AY32" s="971"/>
      <c r="AZ32" s="1041" t="s">
        <v>555</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393</v>
      </c>
      <c r="C33" s="1031"/>
      <c r="D33" s="1031"/>
      <c r="E33" s="1031"/>
      <c r="F33" s="1031"/>
      <c r="G33" s="1031"/>
      <c r="H33" s="1031"/>
      <c r="I33" s="1031"/>
      <c r="J33" s="1031"/>
      <c r="K33" s="1031"/>
      <c r="L33" s="1031"/>
      <c r="M33" s="1031"/>
      <c r="N33" s="1031"/>
      <c r="O33" s="1031"/>
      <c r="P33" s="1032"/>
      <c r="Q33" s="1038">
        <v>2226</v>
      </c>
      <c r="R33" s="1039"/>
      <c r="S33" s="1039"/>
      <c r="T33" s="1039"/>
      <c r="U33" s="1039"/>
      <c r="V33" s="1039">
        <v>2174</v>
      </c>
      <c r="W33" s="1039"/>
      <c r="X33" s="1039"/>
      <c r="Y33" s="1039"/>
      <c r="Z33" s="1039"/>
      <c r="AA33" s="1039">
        <v>52</v>
      </c>
      <c r="AB33" s="1039"/>
      <c r="AC33" s="1039"/>
      <c r="AD33" s="1039"/>
      <c r="AE33" s="1040"/>
      <c r="AF33" s="1035">
        <v>415</v>
      </c>
      <c r="AG33" s="1036"/>
      <c r="AH33" s="1036"/>
      <c r="AI33" s="1036"/>
      <c r="AJ33" s="1037"/>
      <c r="AK33" s="980">
        <v>1444</v>
      </c>
      <c r="AL33" s="971"/>
      <c r="AM33" s="971"/>
      <c r="AN33" s="971"/>
      <c r="AO33" s="971"/>
      <c r="AP33" s="971">
        <v>18491</v>
      </c>
      <c r="AQ33" s="971"/>
      <c r="AR33" s="971"/>
      <c r="AS33" s="971"/>
      <c r="AT33" s="971"/>
      <c r="AU33" s="971">
        <v>13591</v>
      </c>
      <c r="AV33" s="971"/>
      <c r="AW33" s="971"/>
      <c r="AX33" s="971"/>
      <c r="AY33" s="971"/>
      <c r="AZ33" s="1041" t="s">
        <v>555</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18</v>
      </c>
      <c r="R34" s="1039"/>
      <c r="S34" s="1039"/>
      <c r="T34" s="1039"/>
      <c r="U34" s="1039"/>
      <c r="V34" s="1039">
        <v>8</v>
      </c>
      <c r="W34" s="1039"/>
      <c r="X34" s="1039"/>
      <c r="Y34" s="1039"/>
      <c r="Z34" s="1039"/>
      <c r="AA34" s="1039">
        <v>10</v>
      </c>
      <c r="AB34" s="1039"/>
      <c r="AC34" s="1039"/>
      <c r="AD34" s="1039"/>
      <c r="AE34" s="1040"/>
      <c r="AF34" s="1035">
        <v>10</v>
      </c>
      <c r="AG34" s="1036"/>
      <c r="AH34" s="1036"/>
      <c r="AI34" s="1036"/>
      <c r="AJ34" s="1037"/>
      <c r="AK34" s="980" t="s">
        <v>555</v>
      </c>
      <c r="AL34" s="971"/>
      <c r="AM34" s="971"/>
      <c r="AN34" s="971"/>
      <c r="AO34" s="971"/>
      <c r="AP34" s="971" t="s">
        <v>555</v>
      </c>
      <c r="AQ34" s="971"/>
      <c r="AR34" s="971"/>
      <c r="AS34" s="971"/>
      <c r="AT34" s="971"/>
      <c r="AU34" s="971" t="s">
        <v>555</v>
      </c>
      <c r="AV34" s="971"/>
      <c r="AW34" s="971"/>
      <c r="AX34" s="971"/>
      <c r="AY34" s="971"/>
      <c r="AZ34" s="1041" t="s">
        <v>555</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397</v>
      </c>
      <c r="C35" s="1031"/>
      <c r="D35" s="1031"/>
      <c r="E35" s="1031"/>
      <c r="F35" s="1031"/>
      <c r="G35" s="1031"/>
      <c r="H35" s="1031"/>
      <c r="I35" s="1031"/>
      <c r="J35" s="1031"/>
      <c r="K35" s="1031"/>
      <c r="L35" s="1031"/>
      <c r="M35" s="1031"/>
      <c r="N35" s="1031"/>
      <c r="O35" s="1031"/>
      <c r="P35" s="1032"/>
      <c r="Q35" s="1038">
        <v>6</v>
      </c>
      <c r="R35" s="1039"/>
      <c r="S35" s="1039"/>
      <c r="T35" s="1039"/>
      <c r="U35" s="1039"/>
      <c r="V35" s="1039">
        <v>6</v>
      </c>
      <c r="W35" s="1039"/>
      <c r="X35" s="1039"/>
      <c r="Y35" s="1039"/>
      <c r="Z35" s="1039"/>
      <c r="AA35" s="1039">
        <v>0</v>
      </c>
      <c r="AB35" s="1039"/>
      <c r="AC35" s="1039"/>
      <c r="AD35" s="1039"/>
      <c r="AE35" s="1040"/>
      <c r="AF35" s="1035">
        <v>0</v>
      </c>
      <c r="AG35" s="1036"/>
      <c r="AH35" s="1036"/>
      <c r="AI35" s="1036"/>
      <c r="AJ35" s="1037"/>
      <c r="AK35" s="980">
        <v>3</v>
      </c>
      <c r="AL35" s="971"/>
      <c r="AM35" s="971"/>
      <c r="AN35" s="971"/>
      <c r="AO35" s="971"/>
      <c r="AP35" s="971" t="s">
        <v>555</v>
      </c>
      <c r="AQ35" s="971"/>
      <c r="AR35" s="971"/>
      <c r="AS35" s="971"/>
      <c r="AT35" s="971"/>
      <c r="AU35" s="971" t="s">
        <v>555</v>
      </c>
      <c r="AV35" s="971"/>
      <c r="AW35" s="971"/>
      <c r="AX35" s="971"/>
      <c r="AY35" s="971"/>
      <c r="AZ35" s="1041" t="s">
        <v>555</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398</v>
      </c>
      <c r="C36" s="1031"/>
      <c r="D36" s="1031"/>
      <c r="E36" s="1031"/>
      <c r="F36" s="1031"/>
      <c r="G36" s="1031"/>
      <c r="H36" s="1031"/>
      <c r="I36" s="1031"/>
      <c r="J36" s="1031"/>
      <c r="K36" s="1031"/>
      <c r="L36" s="1031"/>
      <c r="M36" s="1031"/>
      <c r="N36" s="1031"/>
      <c r="O36" s="1031"/>
      <c r="P36" s="1032"/>
      <c r="Q36" s="1038">
        <v>21</v>
      </c>
      <c r="R36" s="1039"/>
      <c r="S36" s="1039"/>
      <c r="T36" s="1039"/>
      <c r="U36" s="1039"/>
      <c r="V36" s="1039">
        <v>21</v>
      </c>
      <c r="W36" s="1039"/>
      <c r="X36" s="1039"/>
      <c r="Y36" s="1039"/>
      <c r="Z36" s="1039"/>
      <c r="AA36" s="1039" t="s">
        <v>555</v>
      </c>
      <c r="AB36" s="1039"/>
      <c r="AC36" s="1039"/>
      <c r="AD36" s="1039"/>
      <c r="AE36" s="1040"/>
      <c r="AF36" s="1035" t="s">
        <v>122</v>
      </c>
      <c r="AG36" s="1036"/>
      <c r="AH36" s="1036"/>
      <c r="AI36" s="1036"/>
      <c r="AJ36" s="1037"/>
      <c r="AK36" s="980">
        <v>11</v>
      </c>
      <c r="AL36" s="971"/>
      <c r="AM36" s="971"/>
      <c r="AN36" s="971"/>
      <c r="AO36" s="971"/>
      <c r="AP36" s="971" t="s">
        <v>555</v>
      </c>
      <c r="AQ36" s="971"/>
      <c r="AR36" s="971"/>
      <c r="AS36" s="971"/>
      <c r="AT36" s="971"/>
      <c r="AU36" s="971" t="s">
        <v>555</v>
      </c>
      <c r="AV36" s="971"/>
      <c r="AW36" s="971"/>
      <c r="AX36" s="971"/>
      <c r="AY36" s="971"/>
      <c r="AZ36" s="1041" t="s">
        <v>555</v>
      </c>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399</v>
      </c>
      <c r="C37" s="1031"/>
      <c r="D37" s="1031"/>
      <c r="E37" s="1031"/>
      <c r="F37" s="1031"/>
      <c r="G37" s="1031"/>
      <c r="H37" s="1031"/>
      <c r="I37" s="1031"/>
      <c r="J37" s="1031"/>
      <c r="K37" s="1031"/>
      <c r="L37" s="1031"/>
      <c r="M37" s="1031"/>
      <c r="N37" s="1031"/>
      <c r="O37" s="1031"/>
      <c r="P37" s="1032"/>
      <c r="Q37" s="1038">
        <v>7</v>
      </c>
      <c r="R37" s="1039"/>
      <c r="S37" s="1039"/>
      <c r="T37" s="1039"/>
      <c r="U37" s="1039"/>
      <c r="V37" s="1039">
        <v>7</v>
      </c>
      <c r="W37" s="1039"/>
      <c r="X37" s="1039"/>
      <c r="Y37" s="1039"/>
      <c r="Z37" s="1039"/>
      <c r="AA37" s="1039" t="s">
        <v>555</v>
      </c>
      <c r="AB37" s="1039"/>
      <c r="AC37" s="1039"/>
      <c r="AD37" s="1039"/>
      <c r="AE37" s="1040"/>
      <c r="AF37" s="1035" t="s">
        <v>122</v>
      </c>
      <c r="AG37" s="1036"/>
      <c r="AH37" s="1036"/>
      <c r="AI37" s="1036"/>
      <c r="AJ37" s="1037"/>
      <c r="AK37" s="980" t="s">
        <v>555</v>
      </c>
      <c r="AL37" s="971"/>
      <c r="AM37" s="971"/>
      <c r="AN37" s="971"/>
      <c r="AO37" s="971"/>
      <c r="AP37" s="971" t="s">
        <v>555</v>
      </c>
      <c r="AQ37" s="971"/>
      <c r="AR37" s="971"/>
      <c r="AS37" s="971"/>
      <c r="AT37" s="971"/>
      <c r="AU37" s="971" t="s">
        <v>555</v>
      </c>
      <c r="AV37" s="971"/>
      <c r="AW37" s="971"/>
      <c r="AX37" s="971"/>
      <c r="AY37" s="971"/>
      <c r="AZ37" s="1041" t="s">
        <v>555</v>
      </c>
      <c r="BA37" s="1041"/>
      <c r="BB37" s="1041"/>
      <c r="BC37" s="1041"/>
      <c r="BD37" s="1041"/>
      <c r="BE37" s="972" t="s">
        <v>396</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577</v>
      </c>
      <c r="AG63" s="959"/>
      <c r="AH63" s="959"/>
      <c r="AI63" s="959"/>
      <c r="AJ63" s="1022"/>
      <c r="AK63" s="1023"/>
      <c r="AL63" s="963"/>
      <c r="AM63" s="963"/>
      <c r="AN63" s="963"/>
      <c r="AO63" s="963"/>
      <c r="AP63" s="959">
        <v>18491</v>
      </c>
      <c r="AQ63" s="959"/>
      <c r="AR63" s="959"/>
      <c r="AS63" s="959"/>
      <c r="AT63" s="959"/>
      <c r="AU63" s="959">
        <v>13591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403</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559</v>
      </c>
      <c r="C68" s="986"/>
      <c r="D68" s="986"/>
      <c r="E68" s="986"/>
      <c r="F68" s="986"/>
      <c r="G68" s="986"/>
      <c r="H68" s="986"/>
      <c r="I68" s="986"/>
      <c r="J68" s="986"/>
      <c r="K68" s="986"/>
      <c r="L68" s="986"/>
      <c r="M68" s="986"/>
      <c r="N68" s="986"/>
      <c r="O68" s="986"/>
      <c r="P68" s="987"/>
      <c r="Q68" s="988">
        <v>12127</v>
      </c>
      <c r="R68" s="982"/>
      <c r="S68" s="982"/>
      <c r="T68" s="982"/>
      <c r="U68" s="982"/>
      <c r="V68" s="982">
        <v>11635</v>
      </c>
      <c r="W68" s="982"/>
      <c r="X68" s="982"/>
      <c r="Y68" s="982"/>
      <c r="Z68" s="982"/>
      <c r="AA68" s="982">
        <v>492</v>
      </c>
      <c r="AB68" s="982"/>
      <c r="AC68" s="982"/>
      <c r="AD68" s="982"/>
      <c r="AE68" s="982"/>
      <c r="AF68" s="982">
        <v>492</v>
      </c>
      <c r="AG68" s="982"/>
      <c r="AH68" s="982"/>
      <c r="AI68" s="982"/>
      <c r="AJ68" s="982"/>
      <c r="AK68" s="982">
        <v>0</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560</v>
      </c>
      <c r="C69" s="975"/>
      <c r="D69" s="975"/>
      <c r="E69" s="975"/>
      <c r="F69" s="975"/>
      <c r="G69" s="975"/>
      <c r="H69" s="975"/>
      <c r="I69" s="975"/>
      <c r="J69" s="975"/>
      <c r="K69" s="975"/>
      <c r="L69" s="975"/>
      <c r="M69" s="975"/>
      <c r="N69" s="975"/>
      <c r="O69" s="975"/>
      <c r="P69" s="976"/>
      <c r="Q69" s="977">
        <v>12</v>
      </c>
      <c r="R69" s="971"/>
      <c r="S69" s="971"/>
      <c r="T69" s="971"/>
      <c r="U69" s="971"/>
      <c r="V69" s="971">
        <v>12</v>
      </c>
      <c r="W69" s="971"/>
      <c r="X69" s="971"/>
      <c r="Y69" s="971"/>
      <c r="Z69" s="971"/>
      <c r="AA69" s="971">
        <v>0</v>
      </c>
      <c r="AB69" s="971"/>
      <c r="AC69" s="971"/>
      <c r="AD69" s="971"/>
      <c r="AE69" s="971"/>
      <c r="AF69" s="971">
        <v>0</v>
      </c>
      <c r="AG69" s="971"/>
      <c r="AH69" s="971"/>
      <c r="AI69" s="971"/>
      <c r="AJ69" s="971"/>
      <c r="AK69" s="971">
        <v>0</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561</v>
      </c>
      <c r="C70" s="975"/>
      <c r="D70" s="975"/>
      <c r="E70" s="975"/>
      <c r="F70" s="975"/>
      <c r="G70" s="975"/>
      <c r="H70" s="975"/>
      <c r="I70" s="975"/>
      <c r="J70" s="975"/>
      <c r="K70" s="975"/>
      <c r="L70" s="975"/>
      <c r="M70" s="975"/>
      <c r="N70" s="975"/>
      <c r="O70" s="975"/>
      <c r="P70" s="976"/>
      <c r="Q70" s="977">
        <v>784</v>
      </c>
      <c r="R70" s="971"/>
      <c r="S70" s="971"/>
      <c r="T70" s="971"/>
      <c r="U70" s="971"/>
      <c r="V70" s="971">
        <v>370</v>
      </c>
      <c r="W70" s="971"/>
      <c r="X70" s="971"/>
      <c r="Y70" s="971"/>
      <c r="Z70" s="971"/>
      <c r="AA70" s="971">
        <v>414</v>
      </c>
      <c r="AB70" s="971"/>
      <c r="AC70" s="971"/>
      <c r="AD70" s="971"/>
      <c r="AE70" s="971"/>
      <c r="AF70" s="971">
        <v>414</v>
      </c>
      <c r="AG70" s="971"/>
      <c r="AH70" s="971"/>
      <c r="AI70" s="971"/>
      <c r="AJ70" s="971"/>
      <c r="AK70" s="971">
        <v>0</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562</v>
      </c>
      <c r="C71" s="975"/>
      <c r="D71" s="975"/>
      <c r="E71" s="975"/>
      <c r="F71" s="975"/>
      <c r="G71" s="975"/>
      <c r="H71" s="975"/>
      <c r="I71" s="975"/>
      <c r="J71" s="975"/>
      <c r="K71" s="975"/>
      <c r="L71" s="975"/>
      <c r="M71" s="975"/>
      <c r="N71" s="975"/>
      <c r="O71" s="975"/>
      <c r="P71" s="976"/>
      <c r="Q71" s="977">
        <v>906481</v>
      </c>
      <c r="R71" s="971"/>
      <c r="S71" s="971"/>
      <c r="T71" s="971"/>
      <c r="U71" s="971"/>
      <c r="V71" s="971">
        <v>887687</v>
      </c>
      <c r="W71" s="971"/>
      <c r="X71" s="971"/>
      <c r="Y71" s="971"/>
      <c r="Z71" s="971"/>
      <c r="AA71" s="971">
        <v>18794</v>
      </c>
      <c r="AB71" s="971"/>
      <c r="AC71" s="971"/>
      <c r="AD71" s="971"/>
      <c r="AE71" s="971"/>
      <c r="AF71" s="971">
        <v>18794</v>
      </c>
      <c r="AG71" s="971"/>
      <c r="AH71" s="971"/>
      <c r="AI71" s="971"/>
      <c r="AJ71" s="971"/>
      <c r="AK71" s="971">
        <v>9782</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563</v>
      </c>
      <c r="C72" s="975"/>
      <c r="D72" s="975"/>
      <c r="E72" s="975"/>
      <c r="F72" s="975"/>
      <c r="G72" s="975"/>
      <c r="H72" s="975"/>
      <c r="I72" s="975"/>
      <c r="J72" s="975"/>
      <c r="K72" s="975"/>
      <c r="L72" s="975"/>
      <c r="M72" s="975"/>
      <c r="N72" s="975"/>
      <c r="O72" s="975"/>
      <c r="P72" s="976"/>
      <c r="Q72" s="977">
        <v>620</v>
      </c>
      <c r="R72" s="971"/>
      <c r="S72" s="971"/>
      <c r="T72" s="971"/>
      <c r="U72" s="971"/>
      <c r="V72" s="971">
        <v>594</v>
      </c>
      <c r="W72" s="971"/>
      <c r="X72" s="971"/>
      <c r="Y72" s="971"/>
      <c r="Z72" s="971"/>
      <c r="AA72" s="971">
        <v>26</v>
      </c>
      <c r="AB72" s="971"/>
      <c r="AC72" s="971"/>
      <c r="AD72" s="971"/>
      <c r="AE72" s="971"/>
      <c r="AF72" s="971">
        <v>26</v>
      </c>
      <c r="AG72" s="971"/>
      <c r="AH72" s="971"/>
      <c r="AI72" s="971"/>
      <c r="AJ72" s="971"/>
      <c r="AK72" s="971" t="s">
        <v>555</v>
      </c>
      <c r="AL72" s="971"/>
      <c r="AM72" s="971"/>
      <c r="AN72" s="971"/>
      <c r="AO72" s="971"/>
      <c r="AP72" s="971">
        <v>96</v>
      </c>
      <c r="AQ72" s="971"/>
      <c r="AR72" s="971"/>
      <c r="AS72" s="971"/>
      <c r="AT72" s="971"/>
      <c r="AU72" s="971">
        <v>31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568</v>
      </c>
      <c r="C73" s="975"/>
      <c r="D73" s="975"/>
      <c r="E73" s="975"/>
      <c r="F73" s="975"/>
      <c r="G73" s="975"/>
      <c r="H73" s="975"/>
      <c r="I73" s="975"/>
      <c r="J73" s="975"/>
      <c r="K73" s="975"/>
      <c r="L73" s="975"/>
      <c r="M73" s="975"/>
      <c r="N73" s="975"/>
      <c r="O73" s="975"/>
      <c r="P73" s="976"/>
      <c r="Q73" s="977">
        <v>2</v>
      </c>
      <c r="R73" s="971"/>
      <c r="S73" s="971"/>
      <c r="T73" s="971"/>
      <c r="U73" s="971"/>
      <c r="V73" s="971">
        <v>2</v>
      </c>
      <c r="W73" s="971"/>
      <c r="X73" s="971"/>
      <c r="Y73" s="971"/>
      <c r="Z73" s="971"/>
      <c r="AA73" s="971" t="s">
        <v>555</v>
      </c>
      <c r="AB73" s="971"/>
      <c r="AC73" s="971"/>
      <c r="AD73" s="971"/>
      <c r="AE73" s="971"/>
      <c r="AF73" s="971" t="s">
        <v>555</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564</v>
      </c>
      <c r="C74" s="975"/>
      <c r="D74" s="975"/>
      <c r="E74" s="975"/>
      <c r="F74" s="975"/>
      <c r="G74" s="975"/>
      <c r="H74" s="975"/>
      <c r="I74" s="975"/>
      <c r="J74" s="975"/>
      <c r="K74" s="975"/>
      <c r="L74" s="975"/>
      <c r="M74" s="975"/>
      <c r="N74" s="975"/>
      <c r="O74" s="975"/>
      <c r="P74" s="976"/>
      <c r="Q74" s="977">
        <v>2</v>
      </c>
      <c r="R74" s="971"/>
      <c r="S74" s="971"/>
      <c r="T74" s="971"/>
      <c r="U74" s="971"/>
      <c r="V74" s="971">
        <v>1</v>
      </c>
      <c r="W74" s="971"/>
      <c r="X74" s="971"/>
      <c r="Y74" s="971"/>
      <c r="Z74" s="971"/>
      <c r="AA74" s="971">
        <v>1</v>
      </c>
      <c r="AB74" s="971"/>
      <c r="AC74" s="971"/>
      <c r="AD74" s="971"/>
      <c r="AE74" s="971"/>
      <c r="AF74" s="971">
        <v>1</v>
      </c>
      <c r="AG74" s="971"/>
      <c r="AH74" s="971"/>
      <c r="AI74" s="971"/>
      <c r="AJ74" s="971"/>
      <c r="AK74" s="971" t="s">
        <v>555</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565</v>
      </c>
      <c r="C75" s="975"/>
      <c r="D75" s="975"/>
      <c r="E75" s="975"/>
      <c r="F75" s="975"/>
      <c r="G75" s="975"/>
      <c r="H75" s="975"/>
      <c r="I75" s="975"/>
      <c r="J75" s="975"/>
      <c r="K75" s="975"/>
      <c r="L75" s="975"/>
      <c r="M75" s="975"/>
      <c r="N75" s="975"/>
      <c r="O75" s="975"/>
      <c r="P75" s="976"/>
      <c r="Q75" s="978">
        <v>97</v>
      </c>
      <c r="R75" s="979"/>
      <c r="S75" s="979"/>
      <c r="T75" s="979"/>
      <c r="U75" s="980"/>
      <c r="V75" s="981">
        <v>94</v>
      </c>
      <c r="W75" s="979"/>
      <c r="X75" s="979"/>
      <c r="Y75" s="979"/>
      <c r="Z75" s="980"/>
      <c r="AA75" s="981">
        <v>3</v>
      </c>
      <c r="AB75" s="979"/>
      <c r="AC75" s="979"/>
      <c r="AD75" s="979"/>
      <c r="AE75" s="980"/>
      <c r="AF75" s="981">
        <v>3</v>
      </c>
      <c r="AG75" s="979"/>
      <c r="AH75" s="979"/>
      <c r="AI75" s="979"/>
      <c r="AJ75" s="980"/>
      <c r="AK75" s="981">
        <v>2</v>
      </c>
      <c r="AL75" s="979"/>
      <c r="AM75" s="979"/>
      <c r="AN75" s="979"/>
      <c r="AO75" s="980"/>
      <c r="AP75" s="981">
        <v>26</v>
      </c>
      <c r="AQ75" s="979"/>
      <c r="AR75" s="979"/>
      <c r="AS75" s="979"/>
      <c r="AT75" s="980"/>
      <c r="AU75" s="981">
        <v>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566</v>
      </c>
      <c r="C76" s="975"/>
      <c r="D76" s="975"/>
      <c r="E76" s="975"/>
      <c r="F76" s="975"/>
      <c r="G76" s="975"/>
      <c r="H76" s="975"/>
      <c r="I76" s="975"/>
      <c r="J76" s="975"/>
      <c r="K76" s="975"/>
      <c r="L76" s="975"/>
      <c r="M76" s="975"/>
      <c r="N76" s="975"/>
      <c r="O76" s="975"/>
      <c r="P76" s="976"/>
      <c r="Q76" s="978">
        <v>2476</v>
      </c>
      <c r="R76" s="979"/>
      <c r="S76" s="979"/>
      <c r="T76" s="979"/>
      <c r="U76" s="980"/>
      <c r="V76" s="981">
        <v>2436</v>
      </c>
      <c r="W76" s="979"/>
      <c r="X76" s="979"/>
      <c r="Y76" s="979"/>
      <c r="Z76" s="980"/>
      <c r="AA76" s="981">
        <v>40</v>
      </c>
      <c r="AB76" s="979"/>
      <c r="AC76" s="979"/>
      <c r="AD76" s="979"/>
      <c r="AE76" s="980"/>
      <c r="AF76" s="981">
        <v>36</v>
      </c>
      <c r="AG76" s="979"/>
      <c r="AH76" s="979"/>
      <c r="AI76" s="979"/>
      <c r="AJ76" s="980"/>
      <c r="AK76" s="981">
        <v>16</v>
      </c>
      <c r="AL76" s="979"/>
      <c r="AM76" s="979"/>
      <c r="AN76" s="979"/>
      <c r="AO76" s="980"/>
      <c r="AP76" s="981">
        <v>1259</v>
      </c>
      <c r="AQ76" s="979"/>
      <c r="AR76" s="979"/>
      <c r="AS76" s="979"/>
      <c r="AT76" s="980"/>
      <c r="AU76" s="981">
        <v>416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567</v>
      </c>
      <c r="C77" s="975"/>
      <c r="D77" s="975"/>
      <c r="E77" s="975"/>
      <c r="F77" s="975"/>
      <c r="G77" s="975"/>
      <c r="H77" s="975"/>
      <c r="I77" s="975"/>
      <c r="J77" s="975"/>
      <c r="K77" s="975"/>
      <c r="L77" s="975"/>
      <c r="M77" s="975"/>
      <c r="N77" s="975"/>
      <c r="O77" s="975"/>
      <c r="P77" s="976"/>
      <c r="Q77" s="978">
        <v>6099</v>
      </c>
      <c r="R77" s="979"/>
      <c r="S77" s="979"/>
      <c r="T77" s="979"/>
      <c r="U77" s="980"/>
      <c r="V77" s="981">
        <v>5884</v>
      </c>
      <c r="W77" s="979"/>
      <c r="X77" s="979"/>
      <c r="Y77" s="979"/>
      <c r="Z77" s="980"/>
      <c r="AA77" s="981">
        <v>215</v>
      </c>
      <c r="AB77" s="979"/>
      <c r="AC77" s="979"/>
      <c r="AD77" s="979"/>
      <c r="AE77" s="980"/>
      <c r="AF77" s="981">
        <v>7037</v>
      </c>
      <c r="AG77" s="979"/>
      <c r="AH77" s="979"/>
      <c r="AI77" s="979"/>
      <c r="AJ77" s="980"/>
      <c r="AK77" s="981" t="s">
        <v>555</v>
      </c>
      <c r="AL77" s="979"/>
      <c r="AM77" s="979"/>
      <c r="AN77" s="979"/>
      <c r="AO77" s="980"/>
      <c r="AP77" s="981">
        <v>10147</v>
      </c>
      <c r="AQ77" s="979"/>
      <c r="AR77" s="979"/>
      <c r="AS77" s="979"/>
      <c r="AT77" s="980"/>
      <c r="AU77" s="981">
        <v>5824</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26802</v>
      </c>
      <c r="AG88" s="959"/>
      <c r="AH88" s="959"/>
      <c r="AI88" s="959"/>
      <c r="AJ88" s="959"/>
      <c r="AK88" s="963"/>
      <c r="AL88" s="963"/>
      <c r="AM88" s="963"/>
      <c r="AN88" s="963"/>
      <c r="AO88" s="963"/>
      <c r="AP88" s="959">
        <v>11528</v>
      </c>
      <c r="AQ88" s="959"/>
      <c r="AR88" s="959"/>
      <c r="AS88" s="959"/>
      <c r="AT88" s="959"/>
      <c r="AU88" s="959">
        <v>6279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226</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2">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4082169</v>
      </c>
      <c r="AB110" s="889"/>
      <c r="AC110" s="889"/>
      <c r="AD110" s="889"/>
      <c r="AE110" s="890"/>
      <c r="AF110" s="891">
        <v>3841313</v>
      </c>
      <c r="AG110" s="889"/>
      <c r="AH110" s="889"/>
      <c r="AI110" s="889"/>
      <c r="AJ110" s="890"/>
      <c r="AK110" s="891">
        <v>3723394</v>
      </c>
      <c r="AL110" s="889"/>
      <c r="AM110" s="889"/>
      <c r="AN110" s="889"/>
      <c r="AO110" s="890"/>
      <c r="AP110" s="892">
        <v>28.5</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34538337</v>
      </c>
      <c r="BR110" s="842"/>
      <c r="BS110" s="842"/>
      <c r="BT110" s="842"/>
      <c r="BU110" s="842"/>
      <c r="BV110" s="842">
        <v>35290581</v>
      </c>
      <c r="BW110" s="842"/>
      <c r="BX110" s="842"/>
      <c r="BY110" s="842"/>
      <c r="BZ110" s="842"/>
      <c r="CA110" s="842">
        <v>32772885</v>
      </c>
      <c r="CB110" s="842"/>
      <c r="CC110" s="842"/>
      <c r="CD110" s="842"/>
      <c r="CE110" s="842"/>
      <c r="CF110" s="866">
        <v>250.4</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15421177</v>
      </c>
      <c r="BR112" s="817"/>
      <c r="BS112" s="817"/>
      <c r="BT112" s="817"/>
      <c r="BU112" s="817"/>
      <c r="BV112" s="817">
        <v>14371187</v>
      </c>
      <c r="BW112" s="817"/>
      <c r="BX112" s="817"/>
      <c r="BY112" s="817"/>
      <c r="BZ112" s="817"/>
      <c r="CA112" s="817">
        <v>13590734</v>
      </c>
      <c r="CB112" s="817"/>
      <c r="CC112" s="817"/>
      <c r="CD112" s="817"/>
      <c r="CE112" s="817"/>
      <c r="CF112" s="875">
        <v>103.9</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1056059</v>
      </c>
      <c r="AB113" s="919"/>
      <c r="AC113" s="919"/>
      <c r="AD113" s="919"/>
      <c r="AE113" s="920"/>
      <c r="AF113" s="921">
        <v>1033874</v>
      </c>
      <c r="AG113" s="919"/>
      <c r="AH113" s="919"/>
      <c r="AI113" s="919"/>
      <c r="AJ113" s="920"/>
      <c r="AK113" s="921">
        <v>986625</v>
      </c>
      <c r="AL113" s="919"/>
      <c r="AM113" s="919"/>
      <c r="AN113" s="919"/>
      <c r="AO113" s="920"/>
      <c r="AP113" s="922">
        <v>7.5</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7123830</v>
      </c>
      <c r="BR113" s="817"/>
      <c r="BS113" s="817"/>
      <c r="BT113" s="817"/>
      <c r="BU113" s="817"/>
      <c r="BV113" s="817">
        <v>6577090</v>
      </c>
      <c r="BW113" s="817"/>
      <c r="BX113" s="817"/>
      <c r="BY113" s="817"/>
      <c r="BZ113" s="817"/>
      <c r="CA113" s="817">
        <v>6278819</v>
      </c>
      <c r="CB113" s="817"/>
      <c r="CC113" s="817"/>
      <c r="CD113" s="817"/>
      <c r="CE113" s="817"/>
      <c r="CF113" s="875">
        <v>48</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774002</v>
      </c>
      <c r="AB114" s="780"/>
      <c r="AC114" s="780"/>
      <c r="AD114" s="780"/>
      <c r="AE114" s="781"/>
      <c r="AF114" s="782">
        <v>743493</v>
      </c>
      <c r="AG114" s="780"/>
      <c r="AH114" s="780"/>
      <c r="AI114" s="780"/>
      <c r="AJ114" s="781"/>
      <c r="AK114" s="782">
        <v>685497</v>
      </c>
      <c r="AL114" s="780"/>
      <c r="AM114" s="780"/>
      <c r="AN114" s="780"/>
      <c r="AO114" s="781"/>
      <c r="AP114" s="824">
        <v>5.2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4143839</v>
      </c>
      <c r="BR114" s="817"/>
      <c r="BS114" s="817"/>
      <c r="BT114" s="817"/>
      <c r="BU114" s="817"/>
      <c r="BV114" s="817">
        <v>3952458</v>
      </c>
      <c r="BW114" s="817"/>
      <c r="BX114" s="817"/>
      <c r="BY114" s="817"/>
      <c r="BZ114" s="817"/>
      <c r="CA114" s="817">
        <v>3870986</v>
      </c>
      <c r="CB114" s="817"/>
      <c r="CC114" s="817"/>
      <c r="CD114" s="817"/>
      <c r="CE114" s="817"/>
      <c r="CF114" s="875">
        <v>29.6</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223</v>
      </c>
      <c r="AB116" s="780"/>
      <c r="AC116" s="780"/>
      <c r="AD116" s="780"/>
      <c r="AE116" s="781"/>
      <c r="AF116" s="782">
        <v>605</v>
      </c>
      <c r="AG116" s="780"/>
      <c r="AH116" s="780"/>
      <c r="AI116" s="780"/>
      <c r="AJ116" s="781"/>
      <c r="AK116" s="782">
        <v>4712</v>
      </c>
      <c r="AL116" s="780"/>
      <c r="AM116" s="780"/>
      <c r="AN116" s="780"/>
      <c r="AO116" s="781"/>
      <c r="AP116" s="824">
        <v>0</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5912453</v>
      </c>
      <c r="AB117" s="903"/>
      <c r="AC117" s="903"/>
      <c r="AD117" s="903"/>
      <c r="AE117" s="904"/>
      <c r="AF117" s="905">
        <v>5619285</v>
      </c>
      <c r="AG117" s="903"/>
      <c r="AH117" s="903"/>
      <c r="AI117" s="903"/>
      <c r="AJ117" s="904"/>
      <c r="AK117" s="905">
        <v>5400228</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61227183</v>
      </c>
      <c r="BR119" s="845"/>
      <c r="BS119" s="845"/>
      <c r="BT119" s="845"/>
      <c r="BU119" s="845"/>
      <c r="BV119" s="845">
        <v>60191316</v>
      </c>
      <c r="BW119" s="845"/>
      <c r="BX119" s="845"/>
      <c r="BY119" s="845"/>
      <c r="BZ119" s="845"/>
      <c r="CA119" s="845">
        <v>56513424</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14753517</v>
      </c>
      <c r="BR120" s="842"/>
      <c r="BS120" s="842"/>
      <c r="BT120" s="842"/>
      <c r="BU120" s="842"/>
      <c r="BV120" s="842">
        <v>15932285</v>
      </c>
      <c r="BW120" s="842"/>
      <c r="BX120" s="842"/>
      <c r="BY120" s="842"/>
      <c r="BZ120" s="842"/>
      <c r="CA120" s="842">
        <v>16631267</v>
      </c>
      <c r="CB120" s="842"/>
      <c r="CC120" s="842"/>
      <c r="CD120" s="842"/>
      <c r="CE120" s="842"/>
      <c r="CF120" s="866">
        <v>127.1</v>
      </c>
      <c r="CG120" s="867"/>
      <c r="CH120" s="867"/>
      <c r="CI120" s="867"/>
      <c r="CJ120" s="867"/>
      <c r="CK120" s="868" t="s">
        <v>450</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15421177</v>
      </c>
      <c r="DH120" s="842"/>
      <c r="DI120" s="842"/>
      <c r="DJ120" s="842"/>
      <c r="DK120" s="842"/>
      <c r="DL120" s="842">
        <v>14371187</v>
      </c>
      <c r="DM120" s="842"/>
      <c r="DN120" s="842"/>
      <c r="DO120" s="842"/>
      <c r="DP120" s="842"/>
      <c r="DQ120" s="842">
        <v>13590734</v>
      </c>
      <c r="DR120" s="842"/>
      <c r="DS120" s="842"/>
      <c r="DT120" s="842"/>
      <c r="DU120" s="842"/>
      <c r="DV120" s="843">
        <v>103.9</v>
      </c>
      <c r="DW120" s="843"/>
      <c r="DX120" s="843"/>
      <c r="DY120" s="843"/>
      <c r="DZ120" s="844"/>
    </row>
    <row r="121" spans="1:130" s="218" customFormat="1" ht="26.25"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1166529</v>
      </c>
      <c r="BR121" s="817"/>
      <c r="BS121" s="817"/>
      <c r="BT121" s="817"/>
      <c r="BU121" s="817"/>
      <c r="BV121" s="817">
        <v>1005162</v>
      </c>
      <c r="BW121" s="817"/>
      <c r="BX121" s="817"/>
      <c r="BY121" s="817"/>
      <c r="BZ121" s="817"/>
      <c r="CA121" s="817">
        <v>820406</v>
      </c>
      <c r="CB121" s="817"/>
      <c r="CC121" s="817"/>
      <c r="CD121" s="817"/>
      <c r="CE121" s="817"/>
      <c r="CF121" s="875">
        <v>6.3</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35583371</v>
      </c>
      <c r="BR122" s="845"/>
      <c r="BS122" s="845"/>
      <c r="BT122" s="845"/>
      <c r="BU122" s="845"/>
      <c r="BV122" s="845">
        <v>36095720</v>
      </c>
      <c r="BW122" s="845"/>
      <c r="BX122" s="845"/>
      <c r="BY122" s="845"/>
      <c r="BZ122" s="845"/>
      <c r="CA122" s="845">
        <v>34254213</v>
      </c>
      <c r="CB122" s="845"/>
      <c r="CC122" s="845"/>
      <c r="CD122" s="845"/>
      <c r="CE122" s="845"/>
      <c r="CF122" s="846">
        <v>261.8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51503417</v>
      </c>
      <c r="BR123" s="833"/>
      <c r="BS123" s="833"/>
      <c r="BT123" s="833"/>
      <c r="BU123" s="833"/>
      <c r="BV123" s="833">
        <v>53033167</v>
      </c>
      <c r="BW123" s="833"/>
      <c r="BX123" s="833"/>
      <c r="BY123" s="833"/>
      <c r="BZ123" s="833"/>
      <c r="CA123" s="833">
        <v>51705886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74.5</v>
      </c>
      <c r="BR124" s="831"/>
      <c r="BS124" s="831"/>
      <c r="BT124" s="831"/>
      <c r="BU124" s="831"/>
      <c r="BV124" s="831">
        <v>55.6</v>
      </c>
      <c r="BW124" s="831"/>
      <c r="BX124" s="831"/>
      <c r="BY124" s="831"/>
      <c r="BZ124" s="831"/>
      <c r="CA124" s="831">
        <v>36.700000000000003</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324905</v>
      </c>
      <c r="AB128" s="801"/>
      <c r="AC128" s="801"/>
      <c r="AD128" s="801"/>
      <c r="AE128" s="802"/>
      <c r="AF128" s="803">
        <v>290708</v>
      </c>
      <c r="AG128" s="801"/>
      <c r="AH128" s="801"/>
      <c r="AI128" s="801"/>
      <c r="AJ128" s="802"/>
      <c r="AK128" s="803">
        <v>272239</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12.66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16830992</v>
      </c>
      <c r="AB129" s="780"/>
      <c r="AC129" s="780"/>
      <c r="AD129" s="780"/>
      <c r="AE129" s="781"/>
      <c r="AF129" s="782">
        <v>16324428</v>
      </c>
      <c r="AG129" s="780"/>
      <c r="AH129" s="780"/>
      <c r="AI129" s="780"/>
      <c r="AJ129" s="781"/>
      <c r="AK129" s="782">
        <v>16715754</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17.66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3791098</v>
      </c>
      <c r="AB130" s="780"/>
      <c r="AC130" s="780"/>
      <c r="AD130" s="780"/>
      <c r="AE130" s="781"/>
      <c r="AF130" s="782">
        <v>3470276</v>
      </c>
      <c r="AG130" s="780"/>
      <c r="AH130" s="780"/>
      <c r="AI130" s="780"/>
      <c r="AJ130" s="781"/>
      <c r="AK130" s="782">
        <v>3629497</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13039894</v>
      </c>
      <c r="AB131" s="764"/>
      <c r="AC131" s="764"/>
      <c r="AD131" s="764"/>
      <c r="AE131" s="765"/>
      <c r="AF131" s="766">
        <v>12854152</v>
      </c>
      <c r="AG131" s="764"/>
      <c r="AH131" s="764"/>
      <c r="AI131" s="764"/>
      <c r="AJ131" s="765"/>
      <c r="AK131" s="766">
        <v>13086257</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36.700000000000003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13.77656904</v>
      </c>
      <c r="AB132" s="745"/>
      <c r="AC132" s="745"/>
      <c r="AD132" s="745"/>
      <c r="AE132" s="746"/>
      <c r="AF132" s="747">
        <v>14.456815199999999</v>
      </c>
      <c r="AG132" s="745"/>
      <c r="AH132" s="745"/>
      <c r="AI132" s="745"/>
      <c r="AJ132" s="746"/>
      <c r="AK132" s="747">
        <v>11.450883170000001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13.8</v>
      </c>
      <c r="AB133" s="724"/>
      <c r="AC133" s="724"/>
      <c r="AD133" s="724"/>
      <c r="AE133" s="725"/>
      <c r="AF133" s="723">
        <v>13.6</v>
      </c>
      <c r="AG133" s="724"/>
      <c r="AH133" s="724"/>
      <c r="AI133" s="724"/>
      <c r="AJ133" s="725"/>
      <c r="AK133" s="723">
        <v>13.2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NmE7suFWGWYOu85+5qh78ZCktPb6ch/RrSmYco21vPWQb0dX67II8ch+2lJrex0v8+AG7ehuoh5TTGbJqeZpw==" saltValue="wm7yz1NmaUb2lNPq7q+3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480</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8Kf3mQrr5O995T9ajVk2/GqN5aVW+6gLPXFm5qntMeZ+CMeDiBlGN0Im8DMEWNTmny3NrMVkQnOLxgov9AiURQ==" saltValue="9LneTlRwQ4UzBogzX/6D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S2" sqref="AS2"/>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prsX5ybLzpCJyMfkXNBk3KY0z2oqnMftpGl5/W6PRjTjNUK6ypXHzim2/Ah1NkwaKfTO7q9fBOe5/ByPqGrXw==" saltValue="njnSBup0spzIRZ8dLetM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5007738</v>
      </c>
      <c r="AP9" s="269">
        <v>121065</v>
      </c>
      <c r="AQ9" s="270">
        <v>117270</v>
      </c>
      <c r="AR9" s="271">
        <v>3.2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512415</v>
      </c>
      <c r="AP10" s="272">
        <v>12388</v>
      </c>
      <c r="AQ10" s="273">
        <v>10490</v>
      </c>
      <c r="AR10" s="274">
        <v>18.100000000000001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t="s">
        <v>491</v>
      </c>
      <c r="AP11" s="272" t="s">
        <v>491</v>
      </c>
      <c r="AQ11" s="273">
        <v>1802</v>
      </c>
      <c r="AR11" s="274" t="s">
        <v>491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491</v>
      </c>
      <c r="AP12" s="272" t="s">
        <v>491</v>
      </c>
      <c r="AQ12" s="273">
        <v>3</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t="s">
        <v>491</v>
      </c>
      <c r="AP13" s="272" t="s">
        <v>491</v>
      </c>
      <c r="AQ13" s="273">
        <v>4482</v>
      </c>
      <c r="AR13" s="274" t="s">
        <v>491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160747</v>
      </c>
      <c r="AP14" s="272">
        <v>3886</v>
      </c>
      <c r="AQ14" s="273">
        <v>2749</v>
      </c>
      <c r="AR14" s="274">
        <v>41.4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-435844</v>
      </c>
      <c r="AP15" s="272">
        <v>-10537</v>
      </c>
      <c r="AQ15" s="273">
        <v>-7399</v>
      </c>
      <c r="AR15" s="274">
        <v>42.4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5245056</v>
      </c>
      <c r="AP16" s="272">
        <v>126802</v>
      </c>
      <c r="AQ16" s="273">
        <v>129397</v>
      </c>
      <c r="AR16" s="274">
        <v>-2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9.5</v>
      </c>
      <c r="AP21" s="286">
        <v>11.07</v>
      </c>
      <c r="AQ21" s="287">
        <v>-1.57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98</v>
      </c>
      <c r="AP22" s="291">
        <v>97.2</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3723394</v>
      </c>
      <c r="AP32" s="300">
        <v>90015</v>
      </c>
      <c r="AQ32" s="301">
        <v>74841</v>
      </c>
      <c r="AR32" s="302">
        <v>20.3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491</v>
      </c>
      <c r="AP34" s="300" t="s">
        <v>491</v>
      </c>
      <c r="AQ34" s="301">
        <v>1</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986625</v>
      </c>
      <c r="AP35" s="300">
        <v>23852</v>
      </c>
      <c r="AQ35" s="301">
        <v>16683</v>
      </c>
      <c r="AR35" s="302">
        <v>43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685497</v>
      </c>
      <c r="AP36" s="300">
        <v>16572</v>
      </c>
      <c r="AQ36" s="301">
        <v>2411</v>
      </c>
      <c r="AR36" s="302">
        <v>587.29999999999995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491</v>
      </c>
      <c r="AP37" s="300" t="s">
        <v>491</v>
      </c>
      <c r="AQ37" s="301">
        <v>548</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v>4712</v>
      </c>
      <c r="AP38" s="303">
        <v>114</v>
      </c>
      <c r="AQ38" s="304">
        <v>7</v>
      </c>
      <c r="AR38" s="292">
        <v>1528.6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-272239</v>
      </c>
      <c r="AP39" s="300">
        <v>-6582</v>
      </c>
      <c r="AQ39" s="301">
        <v>-3756</v>
      </c>
      <c r="AR39" s="302">
        <v>75.2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-3629497</v>
      </c>
      <c r="AP40" s="300">
        <v>-87745</v>
      </c>
      <c r="AQ40" s="301">
        <v>-63247</v>
      </c>
      <c r="AR40" s="302">
        <v>38.700000000000003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1498492</v>
      </c>
      <c r="AP41" s="300">
        <v>36227</v>
      </c>
      <c r="AQ41" s="301">
        <v>27488</v>
      </c>
      <c r="AR41" s="302">
        <v>31.8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3645012</v>
      </c>
      <c r="AN51" s="322">
        <v>84510</v>
      </c>
      <c r="AO51" s="323">
        <v>0.5</v>
      </c>
      <c r="AP51" s="324">
        <v>92632</v>
      </c>
      <c r="AQ51" s="325">
        <v>-1.5</v>
      </c>
      <c r="AR51" s="326">
        <v>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2777314</v>
      </c>
      <c r="AN52" s="330">
        <v>64393</v>
      </c>
      <c r="AO52" s="331">
        <v>3.9</v>
      </c>
      <c r="AP52" s="332">
        <v>47978</v>
      </c>
      <c r="AQ52" s="333">
        <v>-2</v>
      </c>
      <c r="AR52" s="334">
        <v>5.9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3429254</v>
      </c>
      <c r="AN53" s="322">
        <v>80271</v>
      </c>
      <c r="AO53" s="323">
        <v>-5</v>
      </c>
      <c r="AP53" s="324">
        <v>96469</v>
      </c>
      <c r="AQ53" s="325">
        <v>4.0999999999999996</v>
      </c>
      <c r="AR53" s="326">
        <v>-9.1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2379952</v>
      </c>
      <c r="AN54" s="330">
        <v>55709</v>
      </c>
      <c r="AO54" s="331">
        <v>-13.5</v>
      </c>
      <c r="AP54" s="332">
        <v>49775</v>
      </c>
      <c r="AQ54" s="333">
        <v>3.7</v>
      </c>
      <c r="AR54" s="334">
        <v>-17.2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4150095</v>
      </c>
      <c r="AN55" s="322">
        <v>97794</v>
      </c>
      <c r="AO55" s="323">
        <v>21.8</v>
      </c>
      <c r="AP55" s="324">
        <v>85743</v>
      </c>
      <c r="AQ55" s="325">
        <v>-11.1</v>
      </c>
      <c r="AR55" s="326">
        <v>32.9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1953593</v>
      </c>
      <c r="AN56" s="330">
        <v>46035</v>
      </c>
      <c r="AO56" s="331">
        <v>-17.399999999999999</v>
      </c>
      <c r="AP56" s="332">
        <v>45231</v>
      </c>
      <c r="AQ56" s="333">
        <v>-9.1</v>
      </c>
      <c r="AR56" s="334">
        <v>-8.3000000000000007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6556092</v>
      </c>
      <c r="AN57" s="322">
        <v>156213</v>
      </c>
      <c r="AO57" s="323">
        <v>59.7</v>
      </c>
      <c r="AP57" s="324">
        <v>92509</v>
      </c>
      <c r="AQ57" s="325">
        <v>7.9</v>
      </c>
      <c r="AR57" s="326">
        <v>51.8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3626653</v>
      </c>
      <c r="AN58" s="330">
        <v>86413</v>
      </c>
      <c r="AO58" s="331">
        <v>87.7</v>
      </c>
      <c r="AP58" s="332">
        <v>52274</v>
      </c>
      <c r="AQ58" s="333">
        <v>15.6</v>
      </c>
      <c r="AR58" s="334">
        <v>72.099999999999994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3943275</v>
      </c>
      <c r="AN59" s="322">
        <v>95331</v>
      </c>
      <c r="AO59" s="323">
        <v>-39</v>
      </c>
      <c r="AP59" s="324">
        <v>98544</v>
      </c>
      <c r="AQ59" s="325">
        <v>6.5</v>
      </c>
      <c r="AR59" s="326">
        <v>-45.5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2576513</v>
      </c>
      <c r="AN60" s="330">
        <v>62289</v>
      </c>
      <c r="AO60" s="331">
        <v>-27.9</v>
      </c>
      <c r="AP60" s="332">
        <v>55816</v>
      </c>
      <c r="AQ60" s="333">
        <v>6.8</v>
      </c>
      <c r="AR60" s="334">
        <v>-34.700000000000003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4344746</v>
      </c>
      <c r="AN61" s="337">
        <v>102824</v>
      </c>
      <c r="AO61" s="338">
        <v>7.6</v>
      </c>
      <c r="AP61" s="339">
        <v>93179</v>
      </c>
      <c r="AQ61" s="340">
        <v>1.2</v>
      </c>
      <c r="AR61" s="326">
        <v>6.4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2662805</v>
      </c>
      <c r="AN62" s="330">
        <v>62968</v>
      </c>
      <c r="AO62" s="331">
        <v>6.6</v>
      </c>
      <c r="AP62" s="332">
        <v>50215</v>
      </c>
      <c r="AQ62" s="333">
        <v>3</v>
      </c>
      <c r="AR62" s="334">
        <v>3.6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dDpUSo340pUFLL6l/Dk0DTpq9Z0Ieysv2VYesXIQMnZDpqV8yL3TzpioZfThJmc3VLYO/clqKWDwjiBDf57PQ==" saltValue="E8iLJcJkbjDq9mEF0KgE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62dF2J3AUyNMO3qzx2WHeanIFf6Xfvm4q1yPA5z+hMrkFQIOx34QYdImeojTwBRBLZOxIDX0p0w100TetSOYzQ==" saltValue="9a0mUx0oMhvlDSVZ//1p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KYANrQd7U+kwKKvzy8lZfuYokbUMyPgBbqyp2kQOF/TL38GHROZu4wH7P3cttF7KgExB6CsDDZvIgg2L6INdJA==" saltValue="o54HRL86iFOtBbBZeMUp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17.03</v>
      </c>
      <c r="G47" s="12">
        <v>17.04</v>
      </c>
      <c r="H47" s="12">
        <v>20.37</v>
      </c>
      <c r="I47" s="12">
        <v>18.89</v>
      </c>
      <c r="J47" s="13">
        <v>18.04</v>
      </c>
    </row>
    <row r="48" spans="2:10" ht="57.75" customHeight="1" x14ac:dyDescent="0.2">
      <c r="B48" s="14"/>
      <c r="C48" s="1141" t="s">
        <v>4</v>
      </c>
      <c r="D48" s="1141"/>
      <c r="E48" s="1142"/>
      <c r="F48" s="15">
        <v>1.3</v>
      </c>
      <c r="G48" s="16">
        <v>5.14</v>
      </c>
      <c r="H48" s="16">
        <v>0.52</v>
      </c>
      <c r="I48" s="16">
        <v>1.56</v>
      </c>
      <c r="J48" s="17">
        <v>0.79</v>
      </c>
    </row>
    <row r="49" spans="2:10" ht="57.75" customHeight="1" thickBot="1" x14ac:dyDescent="0.25">
      <c r="B49" s="18"/>
      <c r="C49" s="1143" t="s">
        <v>5</v>
      </c>
      <c r="D49" s="1143"/>
      <c r="E49" s="1144"/>
      <c r="F49" s="19">
        <v>3.25</v>
      </c>
      <c r="G49" s="20">
        <v>4.55</v>
      </c>
      <c r="H49" s="20">
        <v>5.82</v>
      </c>
      <c r="I49" s="20">
        <v>1.6</v>
      </c>
      <c r="J49" s="21">
        <v>5.88</v>
      </c>
    </row>
    <row r="50" spans="2:10" ht="13.2" x14ac:dyDescent="0.2"/>
  </sheetData>
  <sheetProtection algorithmName="SHA-512" hashValue="oySIfr8+Pav6aD6v7tkQU8c6w/e1hW9TrMvnk0MBtPkI4G7BLLLjYdw6HNiOW5pT9AUBcowYZcwCt3j+8OV65Q==" saltValue="Tzde5GMw1ULMU59Hxe3E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0738</cp:lastModifiedBy>
  <cp:lastPrinted>2026-03-11T06:38:22Z</cp:lastPrinted>
  <dcterms:created xsi:type="dcterms:W3CDTF">2026-02-23T07:51:58Z</dcterms:created>
  <dcterms:modified xsi:type="dcterms:W3CDTF">2026-03-27T02:10:18Z</dcterms:modified>
  <cp:category/>
</cp:coreProperties>
</file>