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6326FED3-FCD0-489E-81BF-B0DBEDEE9BC4}" xr6:coauthVersionLast="47" xr6:coauthVersionMax="47" xr10:uidLastSave="{00000000-0000-0000-0000-000000000000}"/>
  <workbookProtection workbookAlgorithmName="SHA-512" workbookHashValue="8D3OvazPWMuI8u8igh2ZTDLAEIb+YxJnTziele/ngM1WQkh2bH5X7A888lNV5VamGQkG+W5zYXTP+goaf/w5kA==" workbookSaltValue="CEeRUc0u0QIf/g6JpEDZs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入力シート!$A$320</definedName>
    <definedName name="都道府県3">settings!$A$1</definedName>
    <definedName name="都道府県4">settings!$A$2</definedName>
    <definedName name="日付例">settings!$A$4</definedName>
    <definedName name="日付例_s">settings!$A$5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5" i="7" l="1"/>
  <c r="A320" i="7"/>
  <c r="A233" i="7"/>
  <c r="A232" i="7"/>
  <c r="A231" i="7"/>
  <c r="A225" i="7"/>
  <c r="A223" i="7"/>
  <c r="A221" i="7"/>
  <c r="A219" i="7"/>
  <c r="A217" i="7"/>
  <c r="A215" i="7"/>
  <c r="A213" i="7"/>
  <c r="A211" i="7"/>
  <c r="A210" i="7"/>
  <c r="A209" i="7"/>
  <c r="A206" i="7"/>
  <c r="A200" i="7"/>
  <c r="A197" i="7"/>
  <c r="A196" i="7"/>
  <c r="A195" i="7"/>
  <c r="A193" i="7"/>
  <c r="A189" i="7"/>
  <c r="A188" i="7"/>
  <c r="A187" i="7"/>
  <c r="A186" i="7"/>
  <c r="A183" i="7"/>
  <c r="A179" i="7"/>
  <c r="A178" i="7"/>
  <c r="A177" i="7"/>
  <c r="A174" i="7"/>
  <c r="A172" i="7"/>
  <c r="A170" i="7"/>
  <c r="A168" i="7"/>
  <c r="A161" i="7"/>
  <c r="A159" i="7"/>
  <c r="A157" i="7"/>
  <c r="A153" i="7"/>
  <c r="A151" i="7"/>
  <c r="A149" i="7"/>
  <c r="A120" i="7"/>
  <c r="A118" i="7"/>
  <c r="A87" i="7"/>
  <c r="A85" i="7"/>
  <c r="A83" i="7"/>
  <c r="A81" i="7"/>
  <c r="A79" i="7"/>
  <c r="A77" i="7"/>
  <c r="A75" i="7"/>
  <c r="A73" i="7"/>
  <c r="A71" i="7"/>
  <c r="A69" i="7"/>
  <c r="A63" i="7"/>
  <c r="A40" i="7"/>
  <c r="A38" i="7"/>
  <c r="A36" i="7"/>
  <c r="A34" i="7"/>
  <c r="A32" i="7"/>
  <c r="A30" i="7"/>
  <c r="A28" i="7"/>
  <c r="A26" i="7"/>
  <c r="A24" i="7"/>
  <c r="A22" i="7"/>
  <c r="A20" i="7"/>
  <c r="D380" i="7" l="1"/>
  <c r="D381" i="7" s="1"/>
  <c r="D382" i="7" s="1"/>
  <c r="D383" i="7" s="1"/>
  <c r="D384" i="7" s="1"/>
  <c r="D385" i="7" s="1"/>
  <c r="D386" i="7" s="1"/>
  <c r="D387" i="7" s="1"/>
  <c r="D388" i="7" s="1"/>
  <c r="D389" i="7" s="1"/>
  <c r="N349" i="7"/>
  <c r="D347" i="7"/>
  <c r="D363" i="7" s="1"/>
  <c r="D365" i="7" s="1"/>
  <c r="D343" i="7"/>
  <c r="N322" i="7"/>
  <c r="N323" i="7" s="1"/>
  <c r="N324" i="7" s="1"/>
  <c r="N325" i="7" s="1"/>
  <c r="N326" i="7" s="1"/>
  <c r="N327" i="7" s="1"/>
  <c r="N328" i="7" s="1"/>
  <c r="N329" i="7" s="1"/>
  <c r="N330" i="7" s="1"/>
  <c r="N331" i="7" s="1"/>
  <c r="N332" i="7" s="1"/>
  <c r="N333" i="7" s="1"/>
  <c r="N334" i="7" s="1"/>
  <c r="N335" i="7" s="1"/>
  <c r="N336" i="7" s="1"/>
  <c r="N337" i="7" s="1"/>
  <c r="N338" i="7" s="1"/>
  <c r="N339" i="7" s="1"/>
  <c r="N340" i="7" s="1"/>
  <c r="N341" i="7" s="1"/>
  <c r="D322" i="7"/>
  <c r="D323" i="7" s="1"/>
  <c r="D324" i="7" s="1"/>
  <c r="D325" i="7" s="1"/>
  <c r="D326" i="7" s="1"/>
  <c r="D327" i="7" s="1"/>
  <c r="D328" i="7" s="1"/>
  <c r="D329" i="7" s="1"/>
  <c r="D330" i="7" s="1"/>
  <c r="D331" i="7" s="1"/>
  <c r="D332" i="7" s="1"/>
  <c r="D333" i="7" s="1"/>
  <c r="D334" i="7" s="1"/>
  <c r="D335" i="7" s="1"/>
  <c r="D336" i="7" s="1"/>
  <c r="D337" i="7" s="1"/>
  <c r="D338" i="7" s="1"/>
  <c r="D339" i="7" s="1"/>
  <c r="D340" i="7" s="1"/>
  <c r="D341" i="7" s="1"/>
  <c r="D342" i="7" s="1"/>
  <c r="N264" i="7"/>
  <c r="N265" i="7" s="1"/>
  <c r="N266" i="7" s="1"/>
  <c r="N267" i="7" s="1"/>
  <c r="N268" i="7" s="1"/>
  <c r="N269" i="7" s="1"/>
  <c r="N270" i="7" s="1"/>
  <c r="N271" i="7" s="1"/>
  <c r="N272" i="7" s="1"/>
  <c r="N273" i="7" s="1"/>
  <c r="N274" i="7" s="1"/>
  <c r="N275" i="7" s="1"/>
  <c r="N276" i="7" s="1"/>
  <c r="N277" i="7" s="1"/>
  <c r="N278" i="7" s="1"/>
  <c r="N279" i="7" s="1"/>
  <c r="N280" i="7" s="1"/>
  <c r="N281" i="7" s="1"/>
  <c r="N282" i="7" s="1"/>
  <c r="N283" i="7" s="1"/>
  <c r="N284" i="7" s="1"/>
  <c r="N285" i="7" s="1"/>
  <c r="N286" i="7" s="1"/>
  <c r="N287" i="7" s="1"/>
  <c r="N288" i="7" s="1"/>
  <c r="N289" i="7" s="1"/>
  <c r="N290" i="7" s="1"/>
  <c r="N291" i="7" s="1"/>
  <c r="N292" i="7" s="1"/>
  <c r="N293" i="7" s="1"/>
  <c r="N294" i="7" s="1"/>
  <c r="N295" i="7" s="1"/>
  <c r="N296" i="7" s="1"/>
  <c r="N297" i="7" s="1"/>
  <c r="N298" i="7" s="1"/>
  <c r="N299" i="7" s="1"/>
  <c r="N300" i="7" s="1"/>
  <c r="N301" i="7" s="1"/>
  <c r="N302" i="7" s="1"/>
  <c r="N303" i="7" s="1"/>
  <c r="N304" i="7" s="1"/>
  <c r="N305" i="7" s="1"/>
  <c r="N306" i="7" s="1"/>
  <c r="D264" i="7"/>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90" i="7" s="1"/>
  <c r="D291" i="7" s="1"/>
  <c r="D292" i="7" s="1"/>
  <c r="D293" i="7" s="1"/>
  <c r="D294" i="7" s="1"/>
  <c r="D295" i="7" s="1"/>
  <c r="D296" i="7" s="1"/>
  <c r="D297" i="7" s="1"/>
  <c r="D298" i="7" s="1"/>
  <c r="D299" i="7" s="1"/>
  <c r="D300" i="7" s="1"/>
  <c r="D301" i="7" s="1"/>
  <c r="D302" i="7" s="1"/>
  <c r="D303" i="7" s="1"/>
  <c r="D304" i="7" s="1"/>
  <c r="D305" i="7" s="1"/>
  <c r="D306" i="7" s="1"/>
  <c r="S254" i="7"/>
  <c r="O254" i="7"/>
  <c r="K254" i="7"/>
  <c r="J245" i="7"/>
  <c r="J243" i="7"/>
  <c r="I212" i="7"/>
  <c r="J205" i="7"/>
  <c r="J203" i="7"/>
  <c r="I180" i="7"/>
  <c r="D170" i="7"/>
  <c r="D172" i="7" s="1"/>
  <c r="D174" i="7" s="1"/>
  <c r="D182" i="7" s="1"/>
  <c r="D185" i="7" s="1"/>
  <c r="D191" i="7" s="1"/>
  <c r="D200" i="7" s="1"/>
  <c r="D202" i="7" s="1"/>
  <c r="D204" i="7" s="1"/>
  <c r="D206" i="7" s="1"/>
  <c r="D208" i="7" s="1"/>
  <c r="D215" i="7" s="1"/>
  <c r="D217" i="7" s="1"/>
  <c r="D219" i="7" s="1"/>
  <c r="D221" i="7" s="1"/>
  <c r="D223" i="7" s="1"/>
  <c r="D225" i="7" s="1"/>
  <c r="D227" i="7" s="1"/>
  <c r="D229" i="7" s="1"/>
  <c r="D69" i="7"/>
  <c r="D71" i="7" s="1"/>
  <c r="D73" i="7" s="1"/>
  <c r="D75" i="7" s="1"/>
  <c r="D77" i="7" s="1"/>
  <c r="D79" i="7" s="1"/>
  <c r="D81" i="7" s="1"/>
  <c r="D83" i="7" s="1"/>
  <c r="D85" i="7" s="1"/>
  <c r="D87" i="7" s="1"/>
  <c r="A2" i="8" l="1"/>
  <c r="A1" i="8"/>
</calcChain>
</file>

<file path=xl/sharedStrings.xml><?xml version="1.0" encoding="utf-8"?>
<sst xmlns="http://schemas.openxmlformats.org/spreadsheetml/2006/main" count="379" uniqueCount="311">
  <si>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</si>
  <si>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</si>
  <si>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</si>
  <si>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</si>
  <si>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</si>
  <si>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</si>
  <si>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</si>
  <si>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</si>
  <si>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</si>
  <si>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営業年数</t>
    <rPh sb="0" eb="2">
      <t>エイギョウ</t>
    </rPh>
    <rPh sb="2" eb="4">
      <t>ネンスウ</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</si>
  <si>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</si>
  <si>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</si>
  <si>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</si>
  <si>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</si>
  <si>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業務区分</t>
    <rPh sb="0" eb="2">
      <t>ギョウム</t>
    </rPh>
    <rPh sb="2" eb="4">
      <t>クブン</t>
    </rPh>
    <phoneticPr fontId="5"/>
  </si>
  <si>
    <t>直前２年度分（千円）</t>
    <rPh sb="0" eb="2">
      <t>チョクゼン</t>
    </rPh>
    <rPh sb="3" eb="5">
      <t>ネンド</t>
    </rPh>
    <rPh sb="5" eb="6">
      <t>ブン</t>
    </rPh>
    <rPh sb="7" eb="9">
      <t>センエン</t>
    </rPh>
    <phoneticPr fontId="6"/>
  </si>
  <si>
    <t>直前１年度分（千円）</t>
    <rPh sb="0" eb="2">
      <t>チョクゼン</t>
    </rPh>
    <rPh sb="3" eb="5">
      <t>ネンド</t>
    </rPh>
    <rPh sb="5" eb="6">
      <t>ブン</t>
    </rPh>
    <rPh sb="7" eb="9">
      <t>センエン</t>
    </rPh>
    <phoneticPr fontId="5"/>
  </si>
  <si>
    <t>から</t>
    <phoneticPr fontId="5"/>
  </si>
  <si>
    <t>まで</t>
    <phoneticPr fontId="5"/>
  </si>
  <si>
    <t>業務区分・部門</t>
    <rPh sb="0" eb="2">
      <t>ギョウム</t>
    </rPh>
    <rPh sb="2" eb="4">
      <t>クブン</t>
    </rPh>
    <rPh sb="5" eb="7">
      <t>ブモン</t>
    </rPh>
    <phoneticPr fontId="5"/>
  </si>
  <si>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</si>
  <si>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</si>
  <si>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</si>
  <si>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千円</t>
    <rPh sb="0" eb="2">
      <t>センエン</t>
    </rPh>
    <phoneticPr fontId="5"/>
  </si>
  <si>
    <t>直前２年度分の業務期間</t>
    <rPh sb="0" eb="2">
      <t>チョクゼン</t>
    </rPh>
    <rPh sb="3" eb="5">
      <t>ネンド</t>
    </rPh>
    <rPh sb="5" eb="6">
      <t>ブン</t>
    </rPh>
    <rPh sb="7" eb="9">
      <t>ギョウム</t>
    </rPh>
    <rPh sb="9" eb="11">
      <t>キカン</t>
    </rPh>
    <phoneticPr fontId="6"/>
  </si>
  <si>
    <t>直前１年度分の業務期間</t>
    <rPh sb="0" eb="2">
      <t>チョクゼン</t>
    </rPh>
    <rPh sb="3" eb="5">
      <t>ネンド</t>
    </rPh>
    <rPh sb="5" eb="6">
      <t>ブン</t>
    </rPh>
    <rPh sb="7" eb="9">
      <t>ギョウム</t>
    </rPh>
    <rPh sb="9" eb="11">
      <t>キカン</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</si>
  <si>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</si>
  <si>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</si>
  <si>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</si>
  <si>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</si>
  <si>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</si>
  <si>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</si>
  <si>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</si>
  <si>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</si>
  <si>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</si>
  <si>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地質調査業務</t>
    <rPh sb="0" eb="2">
      <t>チシツ</t>
    </rPh>
    <rPh sb="2" eb="4">
      <t>チョウサ</t>
    </rPh>
    <rPh sb="4" eb="6">
      <t>ギョウム</t>
    </rPh>
    <phoneticPr fontId="6"/>
  </si>
  <si>
    <t>補償コンサルタント業務</t>
    <rPh sb="0" eb="2">
      <t>ホショウ</t>
    </rPh>
    <rPh sb="9" eb="11">
      <t>ギョウム</t>
    </rPh>
    <phoneticPr fontId="6"/>
  </si>
  <si>
    <t>その他</t>
    <rPh sb="2" eb="3">
      <t>タ</t>
    </rPh>
    <phoneticPr fontId="6"/>
  </si>
  <si>
    <t>区分</t>
    <rPh sb="0" eb="2">
      <t>クブン</t>
    </rPh>
    <phoneticPr fontId="5"/>
  </si>
  <si>
    <t>評価・換算差額等</t>
    <rPh sb="0" eb="2">
      <t>ヒョウカ</t>
    </rPh>
    <rPh sb="3" eb="5">
      <t>カンザン</t>
    </rPh>
    <rPh sb="5" eb="7">
      <t>サガク</t>
    </rPh>
    <rPh sb="7" eb="8">
      <t>トウ</t>
    </rPh>
    <phoneticPr fontId="6"/>
  </si>
  <si>
    <t>新株予約権</t>
    <phoneticPr fontId="5"/>
  </si>
  <si>
    <t>計(P)</t>
    <phoneticPr fontId="6"/>
  </si>
  <si>
    <t>損益計算書</t>
    <rPh sb="0" eb="2">
      <t>ソンエキ</t>
    </rPh>
    <rPh sb="2" eb="5">
      <t>ケイサンショ</t>
    </rPh>
    <phoneticPr fontId="5"/>
  </si>
  <si>
    <t>税引前当期利益(S)</t>
    <phoneticPr fontId="6"/>
  </si>
  <si>
    <t>貸借対照表</t>
    <rPh sb="0" eb="2">
      <t>タイシャク</t>
    </rPh>
    <rPh sb="2" eb="5">
      <t>タイショウヒョウ</t>
    </rPh>
    <phoneticPr fontId="5"/>
  </si>
  <si>
    <t>%</t>
    <phoneticPr fontId="6"/>
  </si>
  <si>
    <t>　　　合計</t>
    <rPh sb="3" eb="5">
      <t>ゴウケイ</t>
    </rPh>
    <phoneticPr fontId="6"/>
  </si>
  <si>
    <t>不動産鑑定士</t>
  </si>
  <si>
    <t>構造設計一級建築士</t>
  </si>
  <si>
    <t>設備設計一級建築士</t>
  </si>
  <si>
    <t>一級建築士</t>
  </si>
  <si>
    <t>二級建築士</t>
  </si>
  <si>
    <t>一級土木施工管理技士</t>
  </si>
  <si>
    <t>二級土木施工管理技士</t>
  </si>
  <si>
    <t>測量士</t>
  </si>
  <si>
    <t>測量士補</t>
  </si>
  <si>
    <t>環境計量士</t>
  </si>
  <si>
    <t>第一種電気主任技術者</t>
    <rPh sb="0" eb="1">
      <t>ダイ</t>
    </rPh>
    <rPh sb="2" eb="3">
      <t>シュ</t>
    </rPh>
    <rPh sb="3" eb="5">
      <t>デンキ</t>
    </rPh>
    <rPh sb="5" eb="7">
      <t>シュニン</t>
    </rPh>
    <rPh sb="7" eb="9">
      <t>ギジュツ</t>
    </rPh>
    <rPh sb="9" eb="10">
      <t>シャ</t>
    </rPh>
    <phoneticPr fontId="8"/>
  </si>
  <si>
    <t>伝送交換主任技術者</t>
    <rPh sb="0" eb="2">
      <t>デンソウ</t>
    </rPh>
    <rPh sb="2" eb="4">
      <t>コウカン</t>
    </rPh>
    <rPh sb="4" eb="6">
      <t>シュニン</t>
    </rPh>
    <rPh sb="6" eb="8">
      <t>ギジュツ</t>
    </rPh>
    <rPh sb="8" eb="9">
      <t>シャ</t>
    </rPh>
    <phoneticPr fontId="8"/>
  </si>
  <si>
    <t>線路主任技術者</t>
    <rPh sb="0" eb="2">
      <t>センロ</t>
    </rPh>
    <rPh sb="2" eb="4">
      <t>シュニン</t>
    </rPh>
    <rPh sb="4" eb="7">
      <t>ギジュツシャ</t>
    </rPh>
    <phoneticPr fontId="8"/>
  </si>
  <si>
    <t>RCCM</t>
  </si>
  <si>
    <t>司法書士</t>
    <rPh sb="0" eb="2">
      <t>シホウ</t>
    </rPh>
    <rPh sb="2" eb="4">
      <t>ショシ</t>
    </rPh>
    <phoneticPr fontId="8"/>
  </si>
  <si>
    <t>テクリスの企業ID</t>
    <rPh sb="5" eb="7">
      <t>キギョウ</t>
    </rPh>
    <phoneticPr fontId="5"/>
  </si>
  <si>
    <t>測量調査設計業務実績情報システム(テクリス)における企業IDを入力してください。</t>
    <rPh sb="31" eb="33">
      <t>ニュウリョク</t>
    </rPh>
    <phoneticPr fontId="6"/>
  </si>
  <si>
    <t>PUBDISの会社コード</t>
    <rPh sb="7" eb="9">
      <t>カイシャ</t>
    </rPh>
    <phoneticPr fontId="5"/>
  </si>
  <si>
    <t>公共建築設計者情報システム(PUBDIS)における会社コードを入力してください。</t>
    <rPh sb="0" eb="2">
      <t>コウキョウ</t>
    </rPh>
    <rPh sb="2" eb="4">
      <t>ケンチク</t>
    </rPh>
    <rPh sb="4" eb="6">
      <t>セッケイ</t>
    </rPh>
    <rPh sb="6" eb="7">
      <t>シャ</t>
    </rPh>
    <rPh sb="7" eb="9">
      <t>ジョウホウ</t>
    </rPh>
    <rPh sb="25" eb="27">
      <t>カイシャ</t>
    </rPh>
    <rPh sb="31" eb="33">
      <t>ニュウリョク</t>
    </rPh>
    <phoneticPr fontId="6"/>
  </si>
  <si>
    <t>希望</t>
    <rPh sb="0" eb="2">
      <t>キボウ</t>
    </rPh>
    <phoneticPr fontId="5"/>
  </si>
  <si>
    <t>地形</t>
    <rPh sb="0" eb="2">
      <t>チケイ</t>
    </rPh>
    <phoneticPr fontId="5"/>
  </si>
  <si>
    <t>空中</t>
    <rPh sb="0" eb="2">
      <t>クウチュウ</t>
    </rPh>
    <phoneticPr fontId="5"/>
  </si>
  <si>
    <t>水中</t>
    <rPh sb="0" eb="1">
      <t>ミズ</t>
    </rPh>
    <rPh sb="1" eb="2">
      <t>ナカ</t>
    </rPh>
    <phoneticPr fontId="5"/>
  </si>
  <si>
    <t>地質調査</t>
    <rPh sb="0" eb="2">
      <t>チシツ</t>
    </rPh>
    <rPh sb="2" eb="4">
      <t>チョウサ</t>
    </rPh>
    <phoneticPr fontId="5"/>
  </si>
  <si>
    <t>地質</t>
    <rPh sb="0" eb="2">
      <t>チシツ</t>
    </rPh>
    <phoneticPr fontId="5"/>
  </si>
  <si>
    <t>土質</t>
    <rPh sb="0" eb="2">
      <t>ドシツ</t>
    </rPh>
    <phoneticPr fontId="5"/>
  </si>
  <si>
    <t>騒音</t>
    <rPh sb="0" eb="2">
      <t>ソウオン</t>
    </rPh>
    <phoneticPr fontId="5"/>
  </si>
  <si>
    <t>日照</t>
    <rPh sb="0" eb="2">
      <t>ニッショウ</t>
    </rPh>
    <phoneticPr fontId="5"/>
  </si>
  <si>
    <t>振動</t>
    <rPh sb="0" eb="2">
      <t>シンドウ</t>
    </rPh>
    <phoneticPr fontId="5"/>
  </si>
  <si>
    <t>水質</t>
    <rPh sb="0" eb="2">
      <t>スイシツ</t>
    </rPh>
    <phoneticPr fontId="5"/>
  </si>
  <si>
    <t>建築(意匠)</t>
    <rPh sb="0" eb="2">
      <t>ケンチク</t>
    </rPh>
    <rPh sb="3" eb="5">
      <t>イショウ</t>
    </rPh>
    <phoneticPr fontId="5"/>
  </si>
  <si>
    <t>建築(構造)</t>
    <rPh sb="0" eb="2">
      <t>ケンチク</t>
    </rPh>
    <rPh sb="3" eb="5">
      <t>コウゾウ</t>
    </rPh>
    <phoneticPr fontId="5"/>
  </si>
  <si>
    <t>電気</t>
    <rPh sb="0" eb="2">
      <t>デンキ</t>
    </rPh>
    <phoneticPr fontId="5"/>
  </si>
  <si>
    <t>管</t>
    <rPh sb="0" eb="1">
      <t>カン</t>
    </rPh>
    <phoneticPr fontId="5"/>
  </si>
  <si>
    <t>河川、砂防及び海岸・海洋</t>
    <phoneticPr fontId="5"/>
  </si>
  <si>
    <t>港湾及び空港</t>
    <phoneticPr fontId="5"/>
  </si>
  <si>
    <t>電力土木</t>
    <phoneticPr fontId="5"/>
  </si>
  <si>
    <t>道路</t>
    <phoneticPr fontId="5"/>
  </si>
  <si>
    <t>鉄道</t>
    <phoneticPr fontId="5"/>
  </si>
  <si>
    <t>水産土木</t>
    <rPh sb="0" eb="2">
      <t>スイサン</t>
    </rPh>
    <rPh sb="2" eb="4">
      <t>ドボク</t>
    </rPh>
    <phoneticPr fontId="5"/>
  </si>
  <si>
    <t>廃棄物</t>
    <rPh sb="0" eb="3">
      <t>ハイキブツ</t>
    </rPh>
    <phoneticPr fontId="5"/>
  </si>
  <si>
    <t>下水道</t>
    <phoneticPr fontId="5"/>
  </si>
  <si>
    <t>農業土木</t>
    <phoneticPr fontId="5"/>
  </si>
  <si>
    <t>森林土木</t>
    <phoneticPr fontId="5"/>
  </si>
  <si>
    <t>造園</t>
    <phoneticPr fontId="5"/>
  </si>
  <si>
    <t>都市計画及び地方計画</t>
    <rPh sb="2" eb="4">
      <t>ケイカク</t>
    </rPh>
    <phoneticPr fontId="5"/>
  </si>
  <si>
    <t>地質</t>
    <phoneticPr fontId="5"/>
  </si>
  <si>
    <t>土質及び基礎</t>
    <phoneticPr fontId="5"/>
  </si>
  <si>
    <t>トンネル</t>
    <phoneticPr fontId="5"/>
  </si>
  <si>
    <t>施工計画、施工設備及び積算</t>
    <phoneticPr fontId="5"/>
  </si>
  <si>
    <t>建設環境</t>
    <phoneticPr fontId="5"/>
  </si>
  <si>
    <t>機械</t>
    <rPh sb="0" eb="2">
      <t>キカイ</t>
    </rPh>
    <phoneticPr fontId="5"/>
  </si>
  <si>
    <t>電気電子</t>
    <phoneticPr fontId="5"/>
  </si>
  <si>
    <t>土地調査</t>
    <phoneticPr fontId="5"/>
  </si>
  <si>
    <t>土地評価</t>
    <phoneticPr fontId="5"/>
  </si>
  <si>
    <t>物件</t>
    <phoneticPr fontId="5"/>
  </si>
  <si>
    <t>機械工作物</t>
    <phoneticPr fontId="5"/>
  </si>
  <si>
    <t>営業補償・特殊補償</t>
    <rPh sb="2" eb="4">
      <t>ホショウ</t>
    </rPh>
    <phoneticPr fontId="5"/>
  </si>
  <si>
    <t>事業損失</t>
    <phoneticPr fontId="5"/>
  </si>
  <si>
    <t>補償関連</t>
    <phoneticPr fontId="5"/>
  </si>
  <si>
    <t>登録を受けている事業</t>
    <rPh sb="0" eb="2">
      <t>トウロク</t>
    </rPh>
    <rPh sb="3" eb="4">
      <t>ウ</t>
    </rPh>
    <rPh sb="8" eb="10">
      <t>ジギョウ</t>
    </rPh>
    <phoneticPr fontId="5"/>
  </si>
  <si>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</si>
  <si>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</si>
  <si>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</si>
  <si>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</si>
  <si>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</si>
  <si>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</si>
  <si>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</si>
  <si>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</si>
  <si>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司法書士</t>
    <phoneticPr fontId="5"/>
  </si>
  <si>
    <t>計量証明事業者</t>
    <phoneticPr fontId="5"/>
  </si>
  <si>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</si>
  <si>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</si>
  <si>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</si>
  <si>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</si>
  <si>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休業又は転(廃)業の</t>
    <rPh sb="0" eb="2">
      <t>キュウギョウ</t>
    </rPh>
    <rPh sb="2" eb="3">
      <t>マタ</t>
    </rPh>
    <rPh sb="4" eb="5">
      <t>テン</t>
    </rPh>
    <rPh sb="6" eb="7">
      <t>ハイ</t>
    </rPh>
    <rPh sb="8" eb="9">
      <t>ギョウ</t>
    </rPh>
    <phoneticPr fontId="6"/>
  </si>
  <si>
    <t>期間</t>
    <phoneticPr fontId="5"/>
  </si>
  <si>
    <t>年</t>
    <rPh sb="0" eb="1">
      <t>ネン</t>
    </rPh>
    <phoneticPr fontId="5"/>
  </si>
  <si>
    <t>常勤職員の数</t>
    <rPh sb="0" eb="2">
      <t>ジョウキン</t>
    </rPh>
    <rPh sb="2" eb="4">
      <t>ショクイン</t>
    </rPh>
    <rPh sb="5" eb="6">
      <t>カズ</t>
    </rPh>
    <phoneticPr fontId="6"/>
  </si>
  <si>
    <t>消費税に係る状況</t>
    <rPh sb="0" eb="3">
      <t>ショウヒゼイ</t>
    </rPh>
    <rPh sb="4" eb="5">
      <t>カカ</t>
    </rPh>
    <rPh sb="6" eb="8">
      <t>ジョウキョウ</t>
    </rPh>
    <phoneticPr fontId="6"/>
  </si>
  <si>
    <t>消費税の納税状況</t>
    <rPh sb="0" eb="3">
      <t>ショウヒゼイ</t>
    </rPh>
    <rPh sb="4" eb="6">
      <t>ノウゼイ</t>
    </rPh>
    <rPh sb="6" eb="8">
      <t>ジョウキョウ</t>
    </rPh>
    <phoneticPr fontId="6"/>
  </si>
  <si>
    <t>不動産鑑定士補</t>
    <rPh sb="0" eb="3">
      <t>フドウサン</t>
    </rPh>
    <rPh sb="3" eb="7">
      <t>カンテイシホ</t>
    </rPh>
    <phoneticPr fontId="5"/>
  </si>
  <si>
    <t>土地家屋調査士</t>
    <rPh sb="0" eb="2">
      <t>トチ</t>
    </rPh>
    <rPh sb="2" eb="4">
      <t>カオク</t>
    </rPh>
    <rPh sb="4" eb="7">
      <t>チョウサシ</t>
    </rPh>
    <phoneticPr fontId="5"/>
  </si>
  <si>
    <t>消防設備士</t>
    <rPh sb="0" eb="2">
      <t>ショウボウ</t>
    </rPh>
    <rPh sb="2" eb="5">
      <t>セツビシ</t>
    </rPh>
    <phoneticPr fontId="5"/>
  </si>
  <si>
    <t>1級造園施工管理技士</t>
    <rPh sb="1" eb="2">
      <t>キュウ</t>
    </rPh>
    <rPh sb="2" eb="4">
      <t>ゾウエン</t>
    </rPh>
    <rPh sb="4" eb="6">
      <t>セコウ</t>
    </rPh>
    <rPh sb="6" eb="8">
      <t>カンリ</t>
    </rPh>
    <rPh sb="8" eb="10">
      <t>ギシ</t>
    </rPh>
    <phoneticPr fontId="5"/>
  </si>
  <si>
    <t>2級造園施工管理技士</t>
    <rPh sb="1" eb="2">
      <t>キュウ</t>
    </rPh>
    <rPh sb="2" eb="4">
      <t>ゾウエン</t>
    </rPh>
    <rPh sb="4" eb="6">
      <t>セコウ</t>
    </rPh>
    <rPh sb="6" eb="8">
      <t>カンリ</t>
    </rPh>
    <rPh sb="8" eb="9">
      <t>ギ</t>
    </rPh>
    <rPh sb="9" eb="10">
      <t>シ</t>
    </rPh>
    <phoneticPr fontId="5"/>
  </si>
  <si>
    <t>地質調査技士</t>
    <rPh sb="0" eb="2">
      <t>チシツ</t>
    </rPh>
    <rPh sb="2" eb="4">
      <t>チョウサ</t>
    </rPh>
    <rPh sb="4" eb="6">
      <t>ギシ</t>
    </rPh>
    <phoneticPr fontId="5"/>
  </si>
  <si>
    <t>補償業務管理士</t>
    <rPh sb="0" eb="2">
      <t>ホショウ</t>
    </rPh>
    <rPh sb="2" eb="4">
      <t>ギョウム</t>
    </rPh>
    <rPh sb="4" eb="7">
      <t>カンリシ</t>
    </rPh>
    <phoneticPr fontId="5"/>
  </si>
  <si>
    <t>建築積算士(建築積算資格者)</t>
    <rPh sb="0" eb="2">
      <t>ケンチク</t>
    </rPh>
    <rPh sb="2" eb="4">
      <t>セキサン</t>
    </rPh>
    <rPh sb="4" eb="5">
      <t>シ</t>
    </rPh>
    <rPh sb="6" eb="8">
      <t>ケンチク</t>
    </rPh>
    <rPh sb="8" eb="10">
      <t>セキサン</t>
    </rPh>
    <rPh sb="10" eb="13">
      <t>シカクシャ</t>
    </rPh>
    <phoneticPr fontId="5"/>
  </si>
  <si>
    <t>第一種電気工事士</t>
    <rPh sb="0" eb="1">
      <t>ダイ</t>
    </rPh>
    <rPh sb="1" eb="2">
      <t>1</t>
    </rPh>
    <rPh sb="2" eb="3">
      <t>シュ</t>
    </rPh>
    <rPh sb="3" eb="5">
      <t>デンキ</t>
    </rPh>
    <rPh sb="5" eb="8">
      <t>コウジシ</t>
    </rPh>
    <phoneticPr fontId="5"/>
  </si>
  <si>
    <t>第二種電気工事士</t>
    <rPh sb="0" eb="1">
      <t>ダイ</t>
    </rPh>
    <rPh sb="1" eb="2">
      <t>ニ</t>
    </rPh>
    <rPh sb="2" eb="3">
      <t>シュ</t>
    </rPh>
    <rPh sb="3" eb="5">
      <t>デンキ</t>
    </rPh>
    <rPh sb="5" eb="8">
      <t>コウジシ</t>
    </rPh>
    <phoneticPr fontId="5"/>
  </si>
  <si>
    <t>第二・三種電気主任技術者</t>
    <rPh sb="0" eb="1">
      <t>ダイ</t>
    </rPh>
    <rPh sb="1" eb="2">
      <t>ニ</t>
    </rPh>
    <rPh sb="3" eb="4">
      <t>サン</t>
    </rPh>
    <rPh sb="4" eb="5">
      <t>シュ</t>
    </rPh>
    <rPh sb="5" eb="7">
      <t>デンキ</t>
    </rPh>
    <rPh sb="7" eb="9">
      <t>シュニン</t>
    </rPh>
    <rPh sb="9" eb="12">
      <t>ギジュツシャ</t>
    </rPh>
    <phoneticPr fontId="5"/>
  </si>
  <si>
    <t>建築設備士</t>
    <rPh sb="0" eb="2">
      <t>ケンチク</t>
    </rPh>
    <rPh sb="2" eb="5">
      <t>セツビシ</t>
    </rPh>
    <phoneticPr fontId="5"/>
  </si>
  <si>
    <t>河川、砂防及び海岸・海洋部門</t>
    <rPh sb="0" eb="2">
      <t>カセン</t>
    </rPh>
    <rPh sb="3" eb="5">
      <t>サボウ</t>
    </rPh>
    <rPh sb="5" eb="6">
      <t>オヨ</t>
    </rPh>
    <rPh sb="7" eb="9">
      <t>カイガン</t>
    </rPh>
    <rPh sb="10" eb="12">
      <t>カイヨウ</t>
    </rPh>
    <rPh sb="12" eb="14">
      <t>ブモン</t>
    </rPh>
    <phoneticPr fontId="5"/>
  </si>
  <si>
    <t>港湾及び空港部門</t>
    <rPh sb="0" eb="1">
      <t>コウ</t>
    </rPh>
    <rPh sb="1" eb="2">
      <t>ワン</t>
    </rPh>
    <rPh sb="2" eb="3">
      <t>オヨ</t>
    </rPh>
    <rPh sb="4" eb="6">
      <t>クウコウ</t>
    </rPh>
    <rPh sb="6" eb="8">
      <t>ブモン</t>
    </rPh>
    <phoneticPr fontId="5"/>
  </si>
  <si>
    <t>電力土木部門</t>
    <rPh sb="0" eb="2">
      <t>デンリョク</t>
    </rPh>
    <rPh sb="2" eb="4">
      <t>ドボク</t>
    </rPh>
    <rPh sb="4" eb="6">
      <t>ブモン</t>
    </rPh>
    <phoneticPr fontId="5"/>
  </si>
  <si>
    <t>道路部門</t>
    <rPh sb="0" eb="2">
      <t>ドウロ</t>
    </rPh>
    <rPh sb="2" eb="4">
      <t>ブモン</t>
    </rPh>
    <phoneticPr fontId="5"/>
  </si>
  <si>
    <t>鉄道部門</t>
    <rPh sb="0" eb="2">
      <t>テツドウ</t>
    </rPh>
    <rPh sb="2" eb="4">
      <t>ブモン</t>
    </rPh>
    <phoneticPr fontId="5"/>
  </si>
  <si>
    <t>上水道及び工業用水道部門</t>
    <rPh sb="0" eb="3">
      <t>ジョウスイドウ</t>
    </rPh>
    <rPh sb="3" eb="4">
      <t>オヨ</t>
    </rPh>
    <rPh sb="5" eb="8">
      <t>コウギョウヨウ</t>
    </rPh>
    <rPh sb="8" eb="10">
      <t>スイドウ</t>
    </rPh>
    <rPh sb="10" eb="12">
      <t>ブモン</t>
    </rPh>
    <phoneticPr fontId="5"/>
  </si>
  <si>
    <t>下水道部門</t>
    <rPh sb="0" eb="3">
      <t>ゲスイドウ</t>
    </rPh>
    <rPh sb="3" eb="5">
      <t>ブモン</t>
    </rPh>
    <phoneticPr fontId="5"/>
  </si>
  <si>
    <t>農業土木部門</t>
    <rPh sb="0" eb="2">
      <t>ノウギョウ</t>
    </rPh>
    <rPh sb="2" eb="4">
      <t>ドボク</t>
    </rPh>
    <rPh sb="4" eb="6">
      <t>ブモン</t>
    </rPh>
    <phoneticPr fontId="5"/>
  </si>
  <si>
    <t>森林土木部門</t>
    <rPh sb="0" eb="2">
      <t>シンリン</t>
    </rPh>
    <rPh sb="2" eb="4">
      <t>ドボク</t>
    </rPh>
    <rPh sb="4" eb="6">
      <t>ブモン</t>
    </rPh>
    <phoneticPr fontId="5"/>
  </si>
  <si>
    <t>水産土木部門</t>
    <rPh sb="0" eb="2">
      <t>スイサン</t>
    </rPh>
    <rPh sb="2" eb="4">
      <t>ドボク</t>
    </rPh>
    <rPh sb="4" eb="6">
      <t>ブモン</t>
    </rPh>
    <phoneticPr fontId="5"/>
  </si>
  <si>
    <t>廃棄物部門</t>
    <rPh sb="0" eb="3">
      <t>ハイキブツ</t>
    </rPh>
    <rPh sb="3" eb="5">
      <t>ブモン</t>
    </rPh>
    <phoneticPr fontId="5"/>
  </si>
  <si>
    <t>造園部門</t>
    <rPh sb="0" eb="2">
      <t>ゾウエン</t>
    </rPh>
    <rPh sb="2" eb="4">
      <t>ブモン</t>
    </rPh>
    <phoneticPr fontId="5"/>
  </si>
  <si>
    <t>都市計画及び地方計画部門</t>
    <rPh sb="0" eb="2">
      <t>トシ</t>
    </rPh>
    <rPh sb="2" eb="4">
      <t>ケイカク</t>
    </rPh>
    <rPh sb="4" eb="5">
      <t>オヨ</t>
    </rPh>
    <rPh sb="6" eb="8">
      <t>チホウ</t>
    </rPh>
    <rPh sb="8" eb="10">
      <t>ケイカク</t>
    </rPh>
    <rPh sb="10" eb="12">
      <t>ブモン</t>
    </rPh>
    <phoneticPr fontId="5"/>
  </si>
  <si>
    <t>地質部門</t>
    <rPh sb="0" eb="2">
      <t>チシツ</t>
    </rPh>
    <rPh sb="2" eb="4">
      <t>ブモン</t>
    </rPh>
    <phoneticPr fontId="5"/>
  </si>
  <si>
    <t>土質及び基礎部門</t>
    <rPh sb="0" eb="2">
      <t>ドシツ</t>
    </rPh>
    <rPh sb="2" eb="3">
      <t>オヨ</t>
    </rPh>
    <rPh sb="4" eb="6">
      <t>キソ</t>
    </rPh>
    <rPh sb="6" eb="8">
      <t>ブモン</t>
    </rPh>
    <phoneticPr fontId="5"/>
  </si>
  <si>
    <t>鋼構造及びコンクリート部門</t>
    <rPh sb="0" eb="1">
      <t>ハガネ</t>
    </rPh>
    <rPh sb="1" eb="3">
      <t>コウゾウ</t>
    </rPh>
    <rPh sb="3" eb="4">
      <t>オヨ</t>
    </rPh>
    <rPh sb="11" eb="13">
      <t>ブモン</t>
    </rPh>
    <phoneticPr fontId="5"/>
  </si>
  <si>
    <t>トンネル部門</t>
    <rPh sb="4" eb="6">
      <t>ブモン</t>
    </rPh>
    <phoneticPr fontId="5"/>
  </si>
  <si>
    <t>施工計画、施工設備及び積算部門</t>
    <rPh sb="0" eb="2">
      <t>セコウ</t>
    </rPh>
    <rPh sb="2" eb="4">
      <t>ケイカク</t>
    </rPh>
    <rPh sb="5" eb="7">
      <t>セコウ</t>
    </rPh>
    <rPh sb="7" eb="9">
      <t>セツビ</t>
    </rPh>
    <rPh sb="9" eb="10">
      <t>オヨ</t>
    </rPh>
    <rPh sb="11" eb="13">
      <t>セキサン</t>
    </rPh>
    <rPh sb="13" eb="15">
      <t>ブモン</t>
    </rPh>
    <phoneticPr fontId="5"/>
  </si>
  <si>
    <t>建設環境部門</t>
    <rPh sb="0" eb="2">
      <t>ケンセツ</t>
    </rPh>
    <rPh sb="2" eb="4">
      <t>カンキョウ</t>
    </rPh>
    <rPh sb="4" eb="6">
      <t>ブモン</t>
    </rPh>
    <phoneticPr fontId="5"/>
  </si>
  <si>
    <t>機械部門</t>
    <rPh sb="0" eb="2">
      <t>キカイ</t>
    </rPh>
    <rPh sb="2" eb="4">
      <t>ブモン</t>
    </rPh>
    <phoneticPr fontId="5"/>
  </si>
  <si>
    <t>電気電子部門</t>
    <rPh sb="0" eb="2">
      <t>デンキ</t>
    </rPh>
    <rPh sb="2" eb="4">
      <t>デンシ</t>
    </rPh>
    <rPh sb="4" eb="6">
      <t>ブモン</t>
    </rPh>
    <phoneticPr fontId="5"/>
  </si>
  <si>
    <t>建設部門</t>
    <rPh sb="0" eb="2">
      <t>ケンセツ</t>
    </rPh>
    <rPh sb="2" eb="4">
      <t>ブモン</t>
    </rPh>
    <phoneticPr fontId="5"/>
  </si>
  <si>
    <t>都市計画及び地方計画</t>
    <phoneticPr fontId="5"/>
  </si>
  <si>
    <t>国土交通省登録技術者資格（上記有資格者数を除く）</t>
    <phoneticPr fontId="5"/>
  </si>
  <si>
    <t>橋梁（鋼橋）</t>
    <phoneticPr fontId="5"/>
  </si>
  <si>
    <t>点検</t>
    <phoneticPr fontId="5"/>
  </si>
  <si>
    <t>診断</t>
    <phoneticPr fontId="5"/>
  </si>
  <si>
    <t>橋梁（コンクリート橋）</t>
    <phoneticPr fontId="5"/>
  </si>
  <si>
    <t>申請する業種の実績高を入力してください。</t>
    <phoneticPr fontId="5"/>
  </si>
  <si>
    <t>リストから選択してください。</t>
    <rPh sb="5" eb="7">
      <t>センタク</t>
    </rPh>
    <phoneticPr fontId="5"/>
  </si>
  <si>
    <t>所在地</t>
    <phoneticPr fontId="5"/>
  </si>
  <si>
    <t>商号又は名称</t>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</si>
  <si>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</si>
  <si>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</si>
  <si>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</si>
  <si>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</si>
  <si>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</si>
  <si>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</si>
  <si>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人</t>
    <rPh sb="0" eb="1">
      <t>ニン</t>
    </rPh>
    <phoneticPr fontId="5"/>
  </si>
  <si>
    <t>障害者雇用人数</t>
    <rPh sb="0" eb="2">
      <t>ショウガイ</t>
    </rPh>
    <rPh sb="2" eb="3">
      <t>シャ</t>
    </rPh>
    <rPh sb="3" eb="5">
      <t>コヨウ</t>
    </rPh>
    <rPh sb="5" eb="7">
      <t>ニンズウ</t>
    </rPh>
    <phoneticPr fontId="6"/>
  </si>
  <si>
    <t>達成状況</t>
    <phoneticPr fontId="5"/>
  </si>
  <si>
    <t>障害者雇用状況報告書から法定雇用障害者数の算定の基礎となる労働者の数の数値を転記してください。</t>
    <rPh sb="0" eb="2">
      <t>ショウガイ</t>
    </rPh>
    <rPh sb="2" eb="3">
      <t>シャ</t>
    </rPh>
    <rPh sb="3" eb="5">
      <t>コヨウ</t>
    </rPh>
    <rPh sb="5" eb="7">
      <t>ジョウキョウ</t>
    </rPh>
    <rPh sb="7" eb="9">
      <t>ホウコク</t>
    </rPh>
    <rPh sb="9" eb="10">
      <t>ショ</t>
    </rPh>
    <rPh sb="12" eb="14">
      <t>ホウテイ</t>
    </rPh>
    <rPh sb="14" eb="16">
      <t>コヨウ</t>
    </rPh>
    <rPh sb="16" eb="19">
      <t>ショウガイシャ</t>
    </rPh>
    <rPh sb="19" eb="20">
      <t>スウ</t>
    </rPh>
    <rPh sb="21" eb="23">
      <t>サンテイ</t>
    </rPh>
    <rPh sb="24" eb="26">
      <t>キソ</t>
    </rPh>
    <rPh sb="29" eb="31">
      <t>ロウドウ</t>
    </rPh>
    <rPh sb="31" eb="32">
      <t>モノ</t>
    </rPh>
    <rPh sb="33" eb="34">
      <t>カズ</t>
    </rPh>
    <rPh sb="35" eb="37">
      <t>スウチ</t>
    </rPh>
    <rPh sb="38" eb="40">
      <t>テンキ</t>
    </rPh>
    <phoneticPr fontId="5"/>
  </si>
  <si>
    <t>ISO9001の取得状況</t>
    <rPh sb="8" eb="10">
      <t>シュトク</t>
    </rPh>
    <rPh sb="10" eb="12">
      <t>ジョウキョウ</t>
    </rPh>
    <phoneticPr fontId="6"/>
  </si>
  <si>
    <t>CPD単位取得者</t>
    <rPh sb="3" eb="5">
      <t>タンイ</t>
    </rPh>
    <rPh sb="5" eb="7">
      <t>シュトク</t>
    </rPh>
    <rPh sb="7" eb="8">
      <t>シャ</t>
    </rPh>
    <phoneticPr fontId="6"/>
  </si>
  <si>
    <t>測量</t>
    <rPh sb="0" eb="2">
      <t>ソクリョウ</t>
    </rPh>
    <phoneticPr fontId="5"/>
  </si>
  <si>
    <t>設計・監理</t>
    <rPh sb="0" eb="2">
      <t>セッケイ</t>
    </rPh>
    <rPh sb="3" eb="5">
      <t>カンリ</t>
    </rPh>
    <phoneticPr fontId="6"/>
  </si>
  <si>
    <t>建設コンサルタント</t>
    <rPh sb="0" eb="2">
      <t>ケンセツ</t>
    </rPh>
    <phoneticPr fontId="6"/>
  </si>
  <si>
    <t>直前決算期（千円）</t>
    <rPh sb="0" eb="2">
      <t>チョクゼン</t>
    </rPh>
    <rPh sb="2" eb="4">
      <t>ケッサン</t>
    </rPh>
    <rPh sb="4" eb="5">
      <t>キ</t>
    </rPh>
    <rPh sb="6" eb="8">
      <t>センエン</t>
    </rPh>
    <phoneticPr fontId="6"/>
  </si>
  <si>
    <t>流動資産（千円）(m)</t>
    <rPh sb="0" eb="2">
      <t>リュウドウ</t>
    </rPh>
    <rPh sb="2" eb="4">
      <t>シサン</t>
    </rPh>
    <rPh sb="5" eb="7">
      <t>センエン</t>
    </rPh>
    <phoneticPr fontId="5"/>
  </si>
  <si>
    <t>流動負債（千円）(n)</t>
    <rPh sb="0" eb="2">
      <t>リュウドウ</t>
    </rPh>
    <rPh sb="2" eb="4">
      <t>フサイ</t>
    </rPh>
    <rPh sb="5" eb="7">
      <t>センエン</t>
    </rPh>
    <phoneticPr fontId="5"/>
  </si>
  <si>
    <t>固定資産（千円）(Q)</t>
    <rPh sb="0" eb="2">
      <t>コテイ</t>
    </rPh>
    <rPh sb="2" eb="4">
      <t>シサン</t>
    </rPh>
    <rPh sb="5" eb="7">
      <t>センエン</t>
    </rPh>
    <phoneticPr fontId="5"/>
  </si>
  <si>
    <t>総資本額（千円）(R)</t>
    <rPh sb="0" eb="1">
      <t>ソウ</t>
    </rPh>
    <rPh sb="1" eb="3">
      <t>シホン</t>
    </rPh>
    <rPh sb="3" eb="4">
      <t>ガク</t>
    </rPh>
    <rPh sb="5" eb="7">
      <t>センエン</t>
    </rPh>
    <phoneticPr fontId="5"/>
  </si>
  <si>
    <t>技術職員数</t>
    <rPh sb="0" eb="2">
      <t>ギジュツ</t>
    </rPh>
    <rPh sb="2" eb="4">
      <t>ショクイン</t>
    </rPh>
    <rPh sb="4" eb="5">
      <t>スウ</t>
    </rPh>
    <phoneticPr fontId="5"/>
  </si>
  <si>
    <t>事務職員数</t>
    <rPh sb="0" eb="2">
      <t>ジム</t>
    </rPh>
    <rPh sb="2" eb="4">
      <t>ショクイン</t>
    </rPh>
    <phoneticPr fontId="5"/>
  </si>
  <si>
    <t>その他職員数</t>
    <phoneticPr fontId="6"/>
  </si>
  <si>
    <t>合計</t>
    <rPh sb="0" eb="2">
      <t>ゴウケイケイ</t>
    </rPh>
    <phoneticPr fontId="5"/>
  </si>
  <si>
    <r>
      <t>役職員等</t>
    </r>
    <r>
      <rPr>
        <sz val="11"/>
        <color rgb="FFFF0000"/>
        <rFont val="ＭＳ ゴシック"/>
        <family val="3"/>
        <charset val="128"/>
      </rPr>
      <t>*1</t>
    </r>
    <rPh sb="0" eb="3">
      <t>ヤクショクイン</t>
    </rPh>
    <rPh sb="3" eb="4">
      <t>トウ</t>
    </rPh>
    <phoneticPr fontId="5"/>
  </si>
  <si>
    <t>人数</t>
    <rPh sb="0" eb="2">
      <t>ニンズウ</t>
    </rPh>
    <phoneticPr fontId="6"/>
  </si>
  <si>
    <t>鋼構造及びコンクリート</t>
    <phoneticPr fontId="5"/>
  </si>
  <si>
    <t>コンサル</t>
  </si>
  <si>
    <t>障害者雇用促進法第43条</t>
    <rPh sb="0" eb="2">
      <t>ショウガイ</t>
    </rPh>
    <rPh sb="2" eb="3">
      <t>シャ</t>
    </rPh>
    <rPh sb="3" eb="5">
      <t>コヨウ</t>
    </rPh>
    <rPh sb="5" eb="7">
      <t>ソクシン</t>
    </rPh>
    <rPh sb="7" eb="8">
      <t>ホウ</t>
    </rPh>
    <rPh sb="8" eb="9">
      <t>ダイ</t>
    </rPh>
    <rPh sb="11" eb="12">
      <t>ジョウ</t>
    </rPh>
    <phoneticPr fontId="6"/>
  </si>
  <si>
    <t>に係る報告義務等</t>
    <phoneticPr fontId="5"/>
  </si>
  <si>
    <t>ISO14001又はエコア</t>
    <rPh sb="8" eb="9">
      <t>マタ</t>
    </rPh>
    <phoneticPr fontId="6"/>
  </si>
  <si>
    <t>クション21の取得状況</t>
    <phoneticPr fontId="5"/>
  </si>
  <si>
    <t>その他調査・業務</t>
    <rPh sb="2" eb="3">
      <t>タ</t>
    </rPh>
    <rPh sb="3" eb="5">
      <t>チョウサ</t>
    </rPh>
    <rPh sb="6" eb="8">
      <t>ギョウム</t>
    </rPh>
    <phoneticPr fontId="5"/>
  </si>
  <si>
    <t>土木関係建設コンサルタント</t>
    <rPh sb="0" eb="2">
      <t>ドボク</t>
    </rPh>
    <rPh sb="2" eb="4">
      <t>カンケイ</t>
    </rPh>
    <rPh sb="4" eb="6">
      <t>ケンセツ</t>
    </rPh>
    <phoneticPr fontId="5"/>
  </si>
  <si>
    <t>土木関係建設コンサルタント</t>
    <phoneticPr fontId="5"/>
  </si>
  <si>
    <t>補償関係コンサルタント</t>
    <rPh sb="0" eb="2">
      <t>ホショウ</t>
    </rPh>
    <rPh sb="2" eb="4">
      <t>カンケイ</t>
    </rPh>
    <phoneticPr fontId="5"/>
  </si>
  <si>
    <t>AGRIS番号</t>
    <rPh sb="5" eb="7">
      <t>バンゴウ</t>
    </rPh>
    <phoneticPr fontId="5"/>
  </si>
  <si>
    <t>農業農村整備事業測量調査設計業務実績情報サービス(AGRIS)におけるAGRIS番号を入力してください。</t>
    <rPh sb="0" eb="2">
      <t>ノウギョウ</t>
    </rPh>
    <rPh sb="2" eb="4">
      <t>ノウソン</t>
    </rPh>
    <rPh sb="4" eb="6">
      <t>セイビ</t>
    </rPh>
    <rPh sb="6" eb="8">
      <t>ジギョウ</t>
    </rPh>
    <rPh sb="8" eb="10">
      <t>ソクリョウ</t>
    </rPh>
    <rPh sb="10" eb="12">
      <t>チョウサ</t>
    </rPh>
    <rPh sb="12" eb="14">
      <t>セッケイ</t>
    </rPh>
    <rPh sb="14" eb="16">
      <t>ギョウム</t>
    </rPh>
    <rPh sb="16" eb="18">
      <t>ジッセキ</t>
    </rPh>
    <rPh sb="18" eb="20">
      <t>ジョウホウ</t>
    </rPh>
    <rPh sb="40" eb="42">
      <t>バンゴウ</t>
    </rPh>
    <rPh sb="43" eb="45">
      <t>ニュウリョク</t>
    </rPh>
    <phoneticPr fontId="6"/>
  </si>
  <si>
    <r>
      <t xml:space="preserve">その他 </t>
    </r>
    <r>
      <rPr>
        <sz val="11"/>
        <color rgb="FFFF0000"/>
        <rFont val="ＭＳ ゴシック"/>
        <family val="3"/>
        <charset val="128"/>
      </rPr>
      <t>*1</t>
    </r>
    <rPh sb="2" eb="3">
      <t>タ</t>
    </rPh>
    <phoneticPr fontId="5"/>
  </si>
  <si>
    <t>その他 調査・業務内容</t>
    <rPh sb="2" eb="3">
      <t>タ</t>
    </rPh>
    <rPh sb="4" eb="6">
      <t>チョウサ</t>
    </rPh>
    <rPh sb="7" eb="9">
      <t>ギョウム</t>
    </rPh>
    <rPh sb="9" eb="11">
      <t>ナイヨウ</t>
    </rPh>
    <phoneticPr fontId="5"/>
  </si>
  <si>
    <t>入札参加を希望する業務の希望欄にリストから「○」を選択してください。</t>
    <rPh sb="0" eb="2">
      <t>ニュウサツ</t>
    </rPh>
    <rPh sb="2" eb="4">
      <t>サンカ</t>
    </rPh>
    <rPh sb="5" eb="7">
      <t>キボウ</t>
    </rPh>
    <rPh sb="9" eb="11">
      <t>ギョウム</t>
    </rPh>
    <rPh sb="12" eb="14">
      <t>キボウ</t>
    </rPh>
    <rPh sb="14" eb="15">
      <t>ラン</t>
    </rPh>
    <rPh sb="25" eb="27">
      <t>センタク</t>
    </rPh>
    <phoneticPr fontId="6"/>
  </si>
  <si>
    <t>建築関係建設コンサルタント(設計・監理)</t>
    <rPh sb="0" eb="2">
      <t>ケンチク</t>
    </rPh>
    <rPh sb="2" eb="4">
      <t>カンケイ</t>
    </rPh>
    <rPh sb="4" eb="6">
      <t>ケンセツ</t>
    </rPh>
    <rPh sb="14" eb="16">
      <t>セッケイ</t>
    </rPh>
    <rPh sb="17" eb="19">
      <t>カンリ</t>
    </rPh>
    <phoneticPr fontId="5"/>
  </si>
  <si>
    <t>登録</t>
    <rPh sb="0" eb="2">
      <t>トウロク</t>
    </rPh>
    <phoneticPr fontId="5"/>
  </si>
  <si>
    <t>人数</t>
    <phoneticPr fontId="5"/>
  </si>
  <si>
    <t>入札(見積合わせ)案内等をお送りするメールアドレスを記入してください。</t>
    <rPh sb="0" eb="2">
      <t>ニュウサツ</t>
    </rPh>
    <rPh sb="3" eb="5">
      <t>ミツモリ</t>
    </rPh>
    <rPh sb="5" eb="6">
      <t>ア</t>
    </rPh>
    <rPh sb="9" eb="12">
      <t>アンナイナド</t>
    </rPh>
    <rPh sb="14" eb="15">
      <t>オク</t>
    </rPh>
    <rPh sb="26" eb="28">
      <t>キニュウ</t>
    </rPh>
    <phoneticPr fontId="5"/>
  </si>
  <si>
    <t>E.経営情報</t>
    <rPh sb="2" eb="4">
      <t>ケイエイ</t>
    </rPh>
    <rPh sb="4" eb="6">
      <t>ジョウホウ</t>
    </rPh>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</si>
  <si>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</si>
  <si>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</si>
  <si>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I.関連する会社</t>
    <rPh sb="2" eb="4">
      <t>カンレン</t>
    </rPh>
    <rPh sb="6" eb="8">
      <t>カイシャ</t>
    </rPh>
    <phoneticPr fontId="5"/>
  </si>
  <si>
    <t>建築士事務所登録区分</t>
    <rPh sb="0" eb="3">
      <t>ケンチクシ</t>
    </rPh>
    <rPh sb="3" eb="5">
      <t>ジム</t>
    </rPh>
    <rPh sb="5" eb="6">
      <t>ショ</t>
    </rPh>
    <rPh sb="6" eb="8">
      <t>トウロク</t>
    </rPh>
    <rPh sb="8" eb="10">
      <t>クブン</t>
    </rPh>
    <phoneticPr fontId="5"/>
  </si>
  <si>
    <t>計量証明事業登録区分</t>
    <rPh sb="0" eb="2">
      <t>ケイリョウ</t>
    </rPh>
    <rPh sb="2" eb="4">
      <t>ショウメイ</t>
    </rPh>
    <rPh sb="4" eb="6">
      <t>ジギョウ</t>
    </rPh>
    <rPh sb="6" eb="8">
      <t>トウロク</t>
    </rPh>
    <rPh sb="8" eb="10">
      <t>クブン</t>
    </rPh>
    <phoneticPr fontId="6"/>
  </si>
  <si>
    <t>登録を受けている事業区分の登録の有無欄にリストから「○」を選択してください。</t>
    <rPh sb="0" eb="2">
      <t>トウロク</t>
    </rPh>
    <rPh sb="3" eb="4">
      <t>ウ</t>
    </rPh>
    <rPh sb="8" eb="10">
      <t>ジギョウ</t>
    </rPh>
    <rPh sb="10" eb="12">
      <t>クブン</t>
    </rPh>
    <rPh sb="13" eb="15">
      <t>トウロク</t>
    </rPh>
    <rPh sb="16" eb="18">
      <t>ウム</t>
    </rPh>
    <rPh sb="18" eb="19">
      <t>ラン</t>
    </rPh>
    <rPh sb="29" eb="31">
      <t>センタク</t>
    </rPh>
    <phoneticPr fontId="5"/>
  </si>
  <si>
    <t>登録の有無</t>
    <rPh sb="0" eb="2">
      <t>トウロク</t>
    </rPh>
    <rPh sb="3" eb="5">
      <t>ウム</t>
    </rPh>
    <phoneticPr fontId="5"/>
  </si>
  <si>
    <t>事業区分</t>
    <rPh sb="0" eb="2">
      <t>ジギョウ</t>
    </rPh>
    <rPh sb="2" eb="4">
      <t>クブン</t>
    </rPh>
    <phoneticPr fontId="5"/>
  </si>
  <si>
    <t>濃度</t>
    <rPh sb="0" eb="2">
      <t>ノウド</t>
    </rPh>
    <phoneticPr fontId="5"/>
  </si>
  <si>
    <t>音圧レベル</t>
  </si>
  <si>
    <t>振動加速度レベル</t>
  </si>
  <si>
    <t>一級建築施工管理技士</t>
  </si>
  <si>
    <t>二級建築施工管理技士</t>
  </si>
  <si>
    <t>一級電気工事施工管理技士</t>
  </si>
  <si>
    <t>二級電気工事施工管理技士</t>
  </si>
  <si>
    <t>一級管工事施工管理技士</t>
  </si>
  <si>
    <t>二級管工事施工管理技士</t>
  </si>
  <si>
    <t>地籍主任調査員</t>
  </si>
  <si>
    <t>地籍調査管理技術者</t>
  </si>
  <si>
    <t>技術士</t>
    <phoneticPr fontId="5"/>
  </si>
  <si>
    <t>農業部門</t>
    <rPh sb="0" eb="2">
      <t>ノウギョウ</t>
    </rPh>
    <rPh sb="2" eb="4">
      <t>ブモン</t>
    </rPh>
    <phoneticPr fontId="5"/>
  </si>
  <si>
    <t>森林部門</t>
    <rPh sb="0" eb="2">
      <t>シンリン</t>
    </rPh>
    <rPh sb="2" eb="4">
      <t>ブモン</t>
    </rPh>
    <phoneticPr fontId="5"/>
  </si>
  <si>
    <t>上下水道部門</t>
    <rPh sb="0" eb="2">
      <t>ジョウゲ</t>
    </rPh>
    <rPh sb="2" eb="4">
      <t>スイドウ</t>
    </rPh>
    <rPh sb="4" eb="6">
      <t>ブモン</t>
    </rPh>
    <phoneticPr fontId="5"/>
  </si>
  <si>
    <t>情報工学部門</t>
    <rPh sb="0" eb="2">
      <t>ジョウホウ</t>
    </rPh>
    <rPh sb="2" eb="4">
      <t>コウガク</t>
    </rPh>
    <rPh sb="4" eb="6">
      <t>ブモン</t>
    </rPh>
    <phoneticPr fontId="5"/>
  </si>
  <si>
    <t>応用理学(地質)</t>
    <rPh sb="0" eb="2">
      <t>オウヨウ</t>
    </rPh>
    <rPh sb="2" eb="4">
      <t>リガク</t>
    </rPh>
    <rPh sb="5" eb="7">
      <t>チシツ</t>
    </rPh>
    <phoneticPr fontId="5"/>
  </si>
  <si>
    <t>水産部門</t>
    <rPh sb="0" eb="2">
      <t>スイサン</t>
    </rPh>
    <rPh sb="2" eb="4">
      <t>ブモン</t>
    </rPh>
    <phoneticPr fontId="5"/>
  </si>
  <si>
    <t>総合技術監理部門（地質を除く対象科目）</t>
    <phoneticPr fontId="5"/>
  </si>
  <si>
    <t>衛生工学部門</t>
    <phoneticPr fontId="5"/>
  </si>
  <si>
    <t>地質調査</t>
    <phoneticPr fontId="5"/>
  </si>
  <si>
    <t>総合技術監理部門（地質調査）</t>
    <phoneticPr fontId="5"/>
  </si>
  <si>
    <t>公共用地経験者</t>
    <phoneticPr fontId="5"/>
  </si>
  <si>
    <t>営業開始年</t>
    <rPh sb="0" eb="2">
      <t>エイギョウ</t>
    </rPh>
    <rPh sb="2" eb="4">
      <t>カイシ</t>
    </rPh>
    <rPh sb="4" eb="5">
      <t>ネン</t>
    </rPh>
    <phoneticPr fontId="6"/>
  </si>
  <si>
    <t>上水道及び工業用水道</t>
    <rPh sb="9" eb="10">
      <t>ミチ</t>
    </rPh>
    <phoneticPr fontId="5"/>
  </si>
  <si>
    <t>株主資本</t>
    <rPh sb="0" eb="2">
      <t>カブヌシ</t>
    </rPh>
    <rPh sb="2" eb="4">
      <t>シホン</t>
    </rPh>
    <phoneticPr fontId="6"/>
  </si>
  <si>
    <t>障害者法定雇用率</t>
    <rPh sb="0" eb="2">
      <t>ショウガイ</t>
    </rPh>
    <rPh sb="2" eb="3">
      <t>シャ</t>
    </rPh>
    <rPh sb="3" eb="5">
      <t>ホウテイ</t>
    </rPh>
    <rPh sb="5" eb="7">
      <t>コヨウ</t>
    </rPh>
    <rPh sb="7" eb="8">
      <t>リツ</t>
    </rPh>
    <phoneticPr fontId="6"/>
  </si>
  <si>
    <t>資本金の額</t>
    <rPh sb="0" eb="3">
      <t>シホンキン</t>
    </rPh>
    <rPh sb="4" eb="5">
      <t>ガク</t>
    </rPh>
    <phoneticPr fontId="5"/>
  </si>
  <si>
    <t>淡路市 入札参加資格審査申請書【測量・建設コンサルタント等】</t>
    <rPh sb="0" eb="3">
      <t>アワジシ</t>
    </rPh>
    <rPh sb="4" eb="6">
      <t>ニュウサツ</t>
    </rPh>
    <rPh sb="6" eb="8">
      <t>サンカ</t>
    </rPh>
    <rPh sb="8" eb="10">
      <t>シカク</t>
    </rPh>
    <rPh sb="10" eb="12">
      <t>シンサ</t>
    </rPh>
    <rPh sb="12" eb="15">
      <t>シンセイショ</t>
    </rPh>
    <rPh sb="16" eb="18">
      <t>ソクリョウ</t>
    </rPh>
    <rPh sb="19" eb="21">
      <t>ケンセツ</t>
    </rPh>
    <rPh sb="28" eb="29">
      <t>トウ</t>
    </rPh>
    <phoneticPr fontId="5"/>
  </si>
  <si>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</si>
  <si>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入札・契約権限の委任</t>
    <rPh sb="8" eb="10">
      <t>イニン</t>
    </rPh>
    <phoneticPr fontId="5"/>
  </si>
  <si>
    <t>リストから選択してください。</t>
    <phoneticPr fontId="5"/>
  </si>
  <si>
    <t>受任者役職</t>
    <rPh sb="0" eb="3">
      <t>ジュニンシャ</t>
    </rPh>
    <phoneticPr fontId="6"/>
  </si>
  <si>
    <t>受任者氏名カナ</t>
    <rPh sb="3" eb="5">
      <t>シメイ</t>
    </rPh>
    <phoneticPr fontId="6"/>
  </si>
  <si>
    <t>全角カタカナで入力してください。姓と名は１文字分空けてください。</t>
  </si>
  <si>
    <t>受任者氏名</t>
    <rPh sb="3" eb="5">
      <t>シメイ</t>
    </rPh>
    <phoneticPr fontId="6"/>
  </si>
  <si>
    <t>姓と名は１文字分空けてください。</t>
  </si>
  <si>
    <t>入札(見積合わせ)案内等をお送りするメールアドレスを記入してください。
支店・営業所に入札・契約権限を委任する場合は不要です。</t>
    <rPh sb="0" eb="2">
      <t>ニュウサツ</t>
    </rPh>
    <rPh sb="3" eb="5">
      <t>ミツモリ</t>
    </rPh>
    <rPh sb="5" eb="6">
      <t>ア</t>
    </rPh>
    <rPh sb="9" eb="12">
      <t>アンナイナド</t>
    </rPh>
    <rPh sb="14" eb="15">
      <t>オク</t>
    </rPh>
    <rPh sb="26" eb="28">
      <t>キニュウ</t>
    </rPh>
    <rPh sb="36" eb="38">
      <t>シテン</t>
    </rPh>
    <rPh sb="39" eb="42">
      <t>エイギョウショ</t>
    </rPh>
    <rPh sb="43" eb="45">
      <t>ニュウサツ</t>
    </rPh>
    <rPh sb="46" eb="48">
      <t>ケイヤク</t>
    </rPh>
    <rPh sb="48" eb="50">
      <t>ケンゲン</t>
    </rPh>
    <rPh sb="51" eb="53">
      <t>イニン</t>
    </rPh>
    <rPh sb="55" eb="57">
      <t>バアイ</t>
    </rPh>
    <rPh sb="58" eb="60">
      <t>フヨウ</t>
    </rPh>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</si>
  <si>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</si>
  <si>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</si>
  <si>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</si>
  <si>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半角の数字とハイフンで入力してください。保有していない場合は、入力する必要はありません。</t>
    <phoneticPr fontId="5"/>
  </si>
  <si>
    <t>登記上の所在地</t>
    <rPh sb="0" eb="3">
      <t>トウキジョウ</t>
    </rPh>
    <rPh sb="4" eb="7">
      <t>ショザイチ</t>
    </rPh>
    <phoneticPr fontId="6"/>
  </si>
  <si>
    <t>一致する</t>
  </si>
  <si>
    <t>しない</t>
  </si>
  <si>
    <t>該当する外資区分の選択欄にリストから「○」を選択してください。
(b)、(c)の場合は、国名を入力してください。
(d)の場合は、国名、外資比率を入力してください。3か国以上ある場合は上位2か国を入力してください。
外資とは、外国資本がおおむね50%を超える場合を指します。</t>
    <phoneticPr fontId="6"/>
  </si>
  <si>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</si>
  <si>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</si>
  <si>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</si>
  <si>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</si>
  <si>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</si>
  <si>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H.業種情報</t>
    <rPh sb="2" eb="4">
      <t>ギョウシュ</t>
    </rPh>
    <rPh sb="4" eb="6">
      <t>ジョウホウ</t>
    </rPh>
    <phoneticPr fontId="5"/>
  </si>
  <si>
    <t>直前2ヶ年間の平均実績高（千円）</t>
    <rPh sb="0" eb="2">
      <t>チョクゼン</t>
    </rPh>
    <rPh sb="4" eb="5">
      <t>ネン</t>
    </rPh>
    <rPh sb="5" eb="6">
      <t>カン</t>
    </rPh>
    <rPh sb="7" eb="9">
      <t>ヘイキン</t>
    </rPh>
    <rPh sb="9" eb="11">
      <t>ジッセキ</t>
    </rPh>
    <rPh sb="11" eb="12">
      <t>ダカ</t>
    </rPh>
    <rPh sb="13" eb="15">
      <t>センエン</t>
    </rPh>
    <phoneticPr fontId="5"/>
  </si>
  <si>
    <t>*1「役職員等」は「合計」の内数です。</t>
    <rPh sb="10" eb="12">
      <t>ゴウケイ</t>
    </rPh>
    <phoneticPr fontId="5"/>
  </si>
  <si>
    <t>資格種類</t>
    <phoneticPr fontId="5"/>
  </si>
  <si>
    <t>登録を受けている事業の登録番号及び登録年月日を入力してください。
記載されていない登録事業を入力する場合は、空欄に登録事業名から入力してください。</t>
    <rPh sb="0" eb="2">
      <t>トウロク</t>
    </rPh>
    <rPh sb="3" eb="4">
      <t>ウ</t>
    </rPh>
    <rPh sb="8" eb="10">
      <t>ジギョウ</t>
    </rPh>
    <rPh sb="11" eb="13">
      <t>トウロク</t>
    </rPh>
    <rPh sb="13" eb="15">
      <t>バンゴウ</t>
    </rPh>
    <rPh sb="15" eb="16">
      <t>オヨ</t>
    </rPh>
    <rPh sb="17" eb="19">
      <t>トウロク</t>
    </rPh>
    <rPh sb="19" eb="22">
      <t>ネンガッピ</t>
    </rPh>
    <rPh sb="23" eb="25">
      <t>ニュウリョク</t>
    </rPh>
    <rPh sb="33" eb="35">
      <t>キサイ</t>
    </rPh>
    <rPh sb="41" eb="43">
      <t>トウロク</t>
    </rPh>
    <rPh sb="43" eb="45">
      <t>ジギョウ</t>
    </rPh>
    <rPh sb="46" eb="48">
      <t>ニュウリョク</t>
    </rPh>
    <rPh sb="50" eb="52">
      <t>バアイ</t>
    </rPh>
    <rPh sb="54" eb="56">
      <t>クウラン</t>
    </rPh>
    <rPh sb="57" eb="59">
      <t>トウロク</t>
    </rPh>
    <rPh sb="59" eb="61">
      <t>ジギョウ</t>
    </rPh>
    <rPh sb="61" eb="62">
      <t>メイ</t>
    </rPh>
    <rPh sb="64" eb="66">
      <t>ニュウリョク</t>
    </rPh>
    <phoneticPr fontId="5"/>
  </si>
  <si>
    <t>登録番号　例)01-012345</t>
    <rPh sb="5" eb="6">
      <t>レイ</t>
    </rPh>
    <phoneticPr fontId="5"/>
  </si>
  <si>
    <t>例)1000001　 「-（ハイフン）」を使わず7桁の数字のみで入力してください。</t>
    <phoneticPr fontId="5"/>
  </si>
  <si>
    <t>例)カブシキガイシャスズキグミ　 正式名称を全角カタカナで入力してください。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</si>
  <si>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</si>
  <si>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</si>
  <si>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例)所長　正式名称で入力してください。</t>
    <rPh sb="10" eb="12">
      <t>ニュウリョク</t>
    </rPh>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</si>
  <si>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</si>
  <si>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例)平成15、嘉永元</t>
    <phoneticPr fontId="5"/>
  </si>
  <si>
    <t>ISMS認証の取得状況</t>
    <rPh sb="4" eb="6">
      <t>ニンショウ</t>
    </rPh>
    <phoneticPr fontId="6"/>
  </si>
  <si>
    <t>プライバシーマーク</t>
    <phoneticPr fontId="6"/>
  </si>
  <si>
    <t>制度　登録番号</t>
    <phoneticPr fontId="5"/>
  </si>
  <si>
    <t>現組織への変更年月日</t>
    <rPh sb="0" eb="3">
      <t>ゲンソシキ</t>
    </rPh>
    <rPh sb="5" eb="7">
      <t>ヘンコウ</t>
    </rPh>
    <rPh sb="7" eb="10">
      <t>ネンガッピ</t>
    </rPh>
    <phoneticPr fontId="6"/>
  </si>
  <si>
    <t>例)カブシキガイシャスズキグミ　ヒョウゴエイギョウショ
正式名称を全角カタカナで入力してください。支店・営業所名は、１文字空けて入力してください。</t>
    <phoneticPr fontId="5"/>
  </si>
  <si>
    <t>例)株式会社鈴木組　兵庫営業所
正式名称で入力してください。支店・営業所名は、１文字空けて入力してください。</t>
    <rPh sb="10" eb="12">
      <t>ヒョウゴ</t>
    </rPh>
    <phoneticPr fontId="5"/>
  </si>
  <si>
    <t>不動産鑑定</t>
    <rPh sb="0" eb="3">
      <t>フドウサン</t>
    </rPh>
    <rPh sb="3" eb="5">
      <t>カンテイ</t>
    </rPh>
    <phoneticPr fontId="5"/>
  </si>
  <si>
    <t>淡路市税の納税義務</t>
    <rPh sb="0" eb="2">
      <t>アワジ</t>
    </rPh>
    <rPh sb="2" eb="4">
      <t>シゼイ</t>
    </rPh>
    <rPh sb="5" eb="9">
      <t>ノウゼイギム</t>
    </rPh>
    <phoneticPr fontId="6"/>
  </si>
  <si>
    <t>枝番なしの8桁で入力してください。無い場合は、入力不要です。</t>
    <rPh sb="0" eb="2">
      <t>エダバン</t>
    </rPh>
    <rPh sb="6" eb="7">
      <t>ケタ</t>
    </rPh>
    <rPh sb="8" eb="10">
      <t>ニュウリョク</t>
    </rPh>
    <rPh sb="17" eb="18">
      <t>ナ</t>
    </rPh>
    <rPh sb="19" eb="21">
      <t>バアイ</t>
    </rPh>
    <rPh sb="23" eb="25">
      <t>ニュウリョク</t>
    </rPh>
    <rPh sb="25" eb="27">
      <t>フヨウ</t>
    </rPh>
    <phoneticPr fontId="5"/>
  </si>
  <si>
    <t>土地改良換地士</t>
    <rPh sb="0" eb="4">
      <t>トチカイリョウ</t>
    </rPh>
    <rPh sb="4" eb="6">
      <t>カンチ</t>
    </rPh>
    <rPh sb="6" eb="7">
      <t>シ</t>
    </rPh>
    <phoneticPr fontId="5"/>
  </si>
  <si>
    <t>28_淡路市</t>
  </si>
  <si>
    <t>空間情報総括監理技術者</t>
    <phoneticPr fontId="5"/>
  </si>
  <si>
    <t>地理空間情報専門技術者</t>
    <phoneticPr fontId="5"/>
  </si>
  <si>
    <r>
      <rPr>
        <sz val="10"/>
        <color rgb="FFFF0000"/>
        <rFont val="ＭＳ ゴシック"/>
        <family val="3"/>
        <charset val="128"/>
      </rPr>
      <t>淡路市の（測量・建設コンサルタント等）競争入札参加資格審査申請をする会社の商号又は名称及び所在地を入力してください。</t>
    </r>
    <r>
      <rPr>
        <sz val="10"/>
        <color theme="1" tint="4.9989318521683403E-2"/>
        <rFont val="ＭＳ ゴシック"/>
        <family val="3"/>
        <charset val="128"/>
      </rPr>
      <t xml:space="preserve">
関係する会社がない場合は、入力不要です。</t>
    </r>
    <rPh sb="0" eb="3">
      <t>アワジシ</t>
    </rPh>
    <rPh sb="5" eb="7">
      <t>ソクリョウ</t>
    </rPh>
    <rPh sb="8" eb="10">
      <t>ケンセツ</t>
    </rPh>
    <rPh sb="17" eb="18">
      <t>トウ</t>
    </rPh>
    <rPh sb="59" eb="61">
      <t>カンケイ</t>
    </rPh>
    <rPh sb="63" eb="65">
      <t>カイシャ</t>
    </rPh>
    <rPh sb="68" eb="70">
      <t>バアイ</t>
    </rPh>
    <rPh sb="72" eb="74">
      <t>ニュウリョク</t>
    </rPh>
    <rPh sb="74" eb="76">
      <t>フヨウ</t>
    </rPh>
    <phoneticPr fontId="5"/>
  </si>
  <si>
    <t>淡路市で行われる測量・建設コンサルタント等に係る一般競争入札及び指名競争入札に参加する資格の審査を申請します。</t>
    <rPh sb="0" eb="3">
      <t>アワジシ</t>
    </rPh>
    <rPh sb="4" eb="5">
      <t>オコナ</t>
    </rPh>
    <rPh sb="8" eb="10">
      <t>ソクリョウ</t>
    </rPh>
    <rPh sb="11" eb="13">
      <t>ケンセツ</t>
    </rPh>
    <rPh sb="20" eb="21">
      <t>トウ</t>
    </rPh>
    <rPh sb="22" eb="23">
      <t>カカ</t>
    </rPh>
    <rPh sb="24" eb="26">
      <t>イッパン</t>
    </rPh>
    <rPh sb="26" eb="28">
      <t>キョウソウ</t>
    </rPh>
    <rPh sb="28" eb="30">
      <t>ニュウサツ</t>
    </rPh>
    <rPh sb="30" eb="31">
      <t>オヨ</t>
    </rPh>
    <rPh sb="32" eb="34">
      <t>シメイ</t>
    </rPh>
    <rPh sb="34" eb="36">
      <t>キョウソウ</t>
    </rPh>
    <rPh sb="36" eb="38">
      <t>ニュウサツ</t>
    </rPh>
    <rPh sb="39" eb="41">
      <t>サンカ</t>
    </rPh>
    <rPh sb="43" eb="45">
      <t>シカク</t>
    </rPh>
    <rPh sb="46" eb="48">
      <t>シンサ</t>
    </rPh>
    <rPh sb="49" eb="51">
      <t>シンセイ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</si>
  <si>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</si>
  <si>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※小数点以下は切り捨て</t>
    <rPh sb="1" eb="4">
      <t>ショウスウテン</t>
    </rPh>
    <rPh sb="4" eb="6">
      <t>イカ</t>
    </rPh>
    <rPh sb="7" eb="8">
      <t>キ</t>
    </rPh>
    <rPh sb="9" eb="10">
      <t>ス</t>
    </rPh>
    <phoneticPr fontId="5"/>
  </si>
  <si>
    <t>例)2025/4/1、R7/4/1</t>
    <phoneticPr fontId="5"/>
  </si>
  <si>
    <t>例)2025/4/1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</si>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</sst>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_);[Red]\(#,##0.00\)"/>
    <numFmt numFmtId="184" formatCode="0_);[Red]\(0\)"/>
    <numFmt numFmtId="185"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0"/>
      <color theme="1"/>
      <name val="ＭＳ ゴシック"/>
      <family val="3"/>
      <charset val="128"/>
    </font>
    <font>
      <sz val="12"/>
      <color theme="1"/>
      <name val="ＭＳ ゴシック"/>
      <family val="3"/>
      <charset val="128"/>
    </font>
    <font>
      <i/>
      <sz val="11"/>
      <color theme="1"/>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sz val="10"/>
      <color rgb="FF0D0D0D"/>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indexed="64"/>
      </patternFill>
    </fill>
  </fills>
  <borders count="76">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hair">
        <color auto="1"/>
      </top>
      <bottom style="thin">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style="thin">
        <color indexed="64"/>
      </right>
      <top style="thin">
        <color indexed="64"/>
      </top>
      <bottom style="thin">
        <color auto="1"/>
      </bottom>
      <diagonal/>
    </border>
    <border>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hair">
        <color indexed="64"/>
      </bottom>
      <diagonal/>
    </border>
    <border>
      <left style="thin">
        <color indexed="64"/>
      </left>
      <right style="thin">
        <color indexed="64"/>
      </right>
      <top style="hair">
        <color auto="1"/>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top style="thin">
        <color auto="1"/>
      </top>
      <bottom/>
      <diagonal/>
    </border>
    <border>
      <left/>
      <right style="hair">
        <color indexed="64"/>
      </right>
      <top style="thin">
        <color auto="1"/>
      </top>
      <bottom/>
      <diagonal/>
    </border>
    <border>
      <left style="thin">
        <color indexed="64"/>
      </left>
      <right style="thin">
        <color indexed="64"/>
      </right>
      <top/>
      <bottom/>
      <diagonal/>
    </border>
    <border>
      <left style="hair">
        <color indexed="64"/>
      </left>
      <right style="hair">
        <color auto="1"/>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auto="1"/>
      </left>
      <right style="hair">
        <color auto="1"/>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s>
  <cellStyleXfs count="1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513">
    <xf numFmtId="0" fontId="0" fillId="0" borderId="0" xfId="0">
      <alignment vertical="center"/>
    </xf>
    <xf numFmtId="0" fontId="4" fillId="0" borderId="0" xfId="1" applyFont="1" applyFill="1" applyAlignment="1" applyProtection="1">
      <alignment horizontal="center" vertical="center"/>
    </xf>
    <xf numFmtId="49" fontId="13" fillId="2" borderId="56" xfId="3" applyNumberFormat="1" applyFont="1" applyFill="1" applyBorder="1" applyAlignment="1" applyProtection="1">
      <alignment horizontal="center" vertical="center"/>
      <protection locked="0"/>
    </xf>
    <xf numFmtId="49" fontId="13" fillId="2" borderId="70" xfId="3" applyNumberFormat="1" applyFont="1" applyFill="1" applyBorder="1" applyAlignment="1" applyProtection="1">
      <alignment horizontal="center" vertical="center"/>
      <protection locked="0"/>
    </xf>
    <xf numFmtId="49" fontId="13" fillId="2" borderId="57" xfId="3" applyNumberFormat="1" applyFont="1" applyFill="1" applyBorder="1" applyAlignment="1" applyProtection="1">
      <alignment horizontal="center" vertical="center"/>
      <protection locked="0"/>
    </xf>
    <xf numFmtId="49" fontId="13" fillId="2" borderId="67" xfId="13" applyNumberFormat="1" applyFont="1" applyFill="1" applyBorder="1" applyAlignment="1" applyProtection="1">
      <alignment horizontal="center" vertical="center"/>
      <protection locked="0"/>
    </xf>
    <xf numFmtId="49" fontId="13" fillId="2" borderId="8" xfId="13" applyNumberFormat="1" applyFont="1" applyFill="1" applyBorder="1" applyAlignment="1" applyProtection="1">
      <alignment horizontal="center" vertical="center"/>
      <protection locked="0"/>
    </xf>
    <xf numFmtId="49" fontId="13" fillId="2" borderId="47" xfId="13" applyNumberFormat="1" applyFont="1" applyFill="1" applyBorder="1" applyAlignment="1" applyProtection="1">
      <alignment horizontal="center" vertical="center"/>
      <protection locked="0"/>
    </xf>
    <xf numFmtId="49" fontId="13" fillId="2" borderId="12" xfId="13" applyNumberFormat="1" applyFont="1" applyFill="1" applyBorder="1" applyAlignment="1" applyProtection="1">
      <alignment horizontal="center" vertical="center"/>
      <protection locked="0"/>
    </xf>
    <xf numFmtId="49" fontId="13" fillId="2" borderId="30" xfId="13" applyNumberFormat="1" applyFont="1" applyFill="1" applyBorder="1" applyAlignment="1" applyProtection="1">
      <alignment horizontal="center" vertical="center"/>
      <protection locked="0"/>
    </xf>
    <xf numFmtId="49" fontId="13" fillId="2" borderId="29" xfId="13" applyNumberFormat="1" applyFont="1" applyFill="1" applyBorder="1" applyAlignment="1" applyProtection="1">
      <alignment horizontal="center" vertical="center"/>
      <protection locked="0"/>
    </xf>
    <xf numFmtId="49" fontId="13" fillId="2" borderId="13" xfId="13" applyNumberFormat="1" applyFont="1" applyFill="1" applyBorder="1" applyAlignment="1" applyProtection="1">
      <alignment horizontal="center" vertical="center"/>
      <protection locked="0"/>
    </xf>
    <xf numFmtId="49" fontId="13" fillId="2" borderId="66" xfId="13" applyNumberFormat="1" applyFont="1" applyFill="1" applyBorder="1" applyAlignment="1" applyProtection="1">
      <alignment horizontal="center" vertical="center"/>
      <protection locked="0"/>
    </xf>
    <xf numFmtId="49" fontId="13" fillId="2" borderId="65" xfId="13" applyNumberFormat="1" applyFont="1" applyFill="1" applyBorder="1" applyAlignment="1" applyProtection="1">
      <alignment horizontal="center" vertical="center"/>
      <protection locked="0"/>
    </xf>
    <xf numFmtId="49" fontId="13" fillId="2" borderId="41" xfId="13" applyNumberFormat="1" applyFont="1" applyFill="1" applyBorder="1" applyAlignment="1" applyProtection="1">
      <alignment horizontal="center" vertical="center"/>
      <protection locked="0"/>
    </xf>
    <xf numFmtId="49" fontId="13" fillId="2" borderId="64" xfId="13" applyNumberFormat="1" applyFont="1" applyFill="1" applyBorder="1" applyAlignment="1" applyProtection="1">
      <alignment horizontal="center" vertical="center"/>
      <protection locked="0"/>
    </xf>
    <xf numFmtId="14" fontId="13" fillId="2" borderId="0" xfId="0" applyNumberFormat="1"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4" xfId="7" applyNumberFormat="1" applyFont="1" applyFill="1" applyBorder="1" applyAlignment="1" applyProtection="1">
      <alignment horizontal="right" vertical="center"/>
      <protection locked="0"/>
    </xf>
    <xf numFmtId="182" fontId="13" fillId="2" borderId="7" xfId="7" applyNumberFormat="1" applyFont="1" applyFill="1" applyBorder="1" applyAlignment="1" applyProtection="1">
      <alignment horizontal="right" vertical="center"/>
      <protection locked="0"/>
    </xf>
    <xf numFmtId="38" fontId="13" fillId="2" borderId="9" xfId="7" applyNumberFormat="1" applyFont="1" applyFill="1" applyBorder="1" applyAlignment="1" applyProtection="1">
      <alignment horizontal="right" vertical="center"/>
      <protection locked="0"/>
    </xf>
    <xf numFmtId="182" fontId="13" fillId="2" borderId="12" xfId="7"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185" fontId="13" fillId="2" borderId="0" xfId="0" applyNumberFormat="1" applyFont="1" applyFill="1" applyAlignment="1" applyProtection="1">
      <alignment horizontal="left" vertical="center"/>
      <protection locked="0"/>
    </xf>
    <xf numFmtId="38" fontId="13" fillId="2" borderId="75" xfId="7" applyNumberFormat="1" applyFont="1" applyFill="1" applyBorder="1" applyAlignment="1" applyProtection="1">
      <alignment horizontal="right" vertical="center"/>
      <protection locked="0"/>
    </xf>
    <xf numFmtId="177" fontId="13" fillId="2" borderId="33" xfId="7" applyNumberFormat="1" applyFont="1" applyFill="1" applyBorder="1" applyAlignment="1" applyProtection="1">
      <alignment horizontal="right" vertical="center"/>
      <protection locked="0"/>
    </xf>
    <xf numFmtId="177" fontId="13" fillId="2" borderId="34" xfId="7" applyNumberFormat="1" applyFont="1" applyFill="1" applyBorder="1" applyAlignment="1" applyProtection="1">
      <alignment horizontal="right" vertical="center"/>
      <protection locked="0"/>
    </xf>
    <xf numFmtId="38" fontId="13" fillId="2" borderId="18" xfId="7" applyNumberFormat="1" applyFont="1" applyFill="1" applyBorder="1" applyAlignment="1" applyProtection="1">
      <alignment horizontal="right" vertical="center"/>
      <protection locked="0"/>
    </xf>
    <xf numFmtId="178" fontId="13" fillId="2" borderId="10" xfId="7" applyNumberFormat="1" applyFont="1" applyFill="1" applyBorder="1" applyAlignment="1" applyProtection="1">
      <alignment horizontal="right" vertical="center"/>
      <protection locked="0"/>
    </xf>
    <xf numFmtId="178" fontId="13" fillId="2" borderId="12" xfId="7" applyNumberFormat="1" applyFont="1" applyFill="1" applyBorder="1" applyAlignment="1" applyProtection="1">
      <alignment horizontal="right" vertical="center"/>
      <protection locked="0"/>
    </xf>
    <xf numFmtId="38" fontId="13" fillId="2" borderId="4" xfId="3" applyNumberFormat="1" applyFont="1" applyFill="1" applyBorder="1" applyAlignment="1" applyProtection="1">
      <alignment horizontal="right" vertical="center"/>
      <protection locked="0"/>
    </xf>
    <xf numFmtId="38" fontId="13" fillId="2" borderId="7" xfId="3" applyNumberFormat="1" applyFont="1" applyFill="1" applyBorder="1" applyAlignment="1" applyProtection="1">
      <alignment horizontal="right" vertical="center"/>
      <protection locked="0"/>
    </xf>
    <xf numFmtId="38" fontId="13" fillId="2" borderId="9" xfId="3" applyNumberFormat="1" applyFont="1" applyFill="1" applyBorder="1" applyAlignment="1" applyProtection="1">
      <alignment horizontal="right" vertical="center"/>
      <protection locked="0"/>
    </xf>
    <xf numFmtId="38" fontId="13" fillId="2" borderId="12" xfId="3" applyNumberFormat="1" applyFont="1" applyFill="1" applyBorder="1" applyAlignment="1" applyProtection="1">
      <alignment horizontal="right" vertical="center"/>
      <protection locked="0"/>
    </xf>
    <xf numFmtId="38" fontId="13" fillId="2" borderId="0" xfId="7" applyNumberFormat="1" applyFont="1" applyFill="1" applyAlignment="1" applyProtection="1">
      <alignment horizontal="right" vertical="center"/>
      <protection locked="0"/>
    </xf>
    <xf numFmtId="178" fontId="13" fillId="2" borderId="0" xfId="7" applyNumberFormat="1" applyFont="1" applyFill="1" applyAlignment="1" applyProtection="1">
      <alignment horizontal="right" vertical="center"/>
      <protection locked="0"/>
    </xf>
    <xf numFmtId="38" fontId="13" fillId="2" borderId="14" xfId="3" applyNumberFormat="1" applyFont="1" applyFill="1" applyBorder="1" applyAlignment="1" applyProtection="1">
      <alignment horizontal="right" vertical="center"/>
      <protection locked="0"/>
    </xf>
    <xf numFmtId="38" fontId="13" fillId="2" borderId="66" xfId="3" applyNumberFormat="1" applyFont="1" applyFill="1" applyBorder="1" applyAlignment="1" applyProtection="1">
      <alignment horizontal="right" vertical="center"/>
      <protection locked="0"/>
    </xf>
    <xf numFmtId="0" fontId="13" fillId="2" borderId="0" xfId="0" applyFont="1" applyFill="1" applyAlignment="1" applyProtection="1">
      <alignment horizontal="left" vertical="center"/>
      <protection locked="0"/>
    </xf>
    <xf numFmtId="14" fontId="13" fillId="2" borderId="4" xfId="0" applyNumberFormat="1" applyFont="1" applyFill="1" applyBorder="1" applyAlignment="1" applyProtection="1">
      <alignment horizontal="left" vertical="center"/>
      <protection locked="0"/>
    </xf>
    <xf numFmtId="177" fontId="13" fillId="2" borderId="5" xfId="0" applyNumberFormat="1" applyFont="1" applyFill="1" applyBorder="1" applyAlignment="1" applyProtection="1">
      <alignment horizontal="left" vertical="center"/>
      <protection locked="0"/>
    </xf>
    <xf numFmtId="177" fontId="13" fillId="2" borderId="7" xfId="0" applyNumberFormat="1" applyFont="1" applyFill="1" applyBorder="1" applyAlignment="1" applyProtection="1">
      <alignment horizontal="left" vertical="center"/>
      <protection locked="0"/>
    </xf>
    <xf numFmtId="178" fontId="13" fillId="2" borderId="11" xfId="7" applyNumberFormat="1" applyFont="1" applyFill="1" applyBorder="1" applyAlignment="1" applyProtection="1">
      <alignment horizontal="right" vertical="center"/>
      <protection locked="0"/>
    </xf>
    <xf numFmtId="177" fontId="13" fillId="2" borderId="10" xfId="7" applyNumberFormat="1" applyFont="1" applyFill="1" applyBorder="1" applyAlignment="1" applyProtection="1">
      <alignment horizontal="right" vertical="center"/>
      <protection locked="0"/>
    </xf>
    <xf numFmtId="177" fontId="13" fillId="2" borderId="11" xfId="7" applyNumberFormat="1" applyFont="1" applyFill="1" applyBorder="1" applyAlignment="1" applyProtection="1">
      <alignment horizontal="right" vertical="center"/>
      <protection locked="0"/>
    </xf>
    <xf numFmtId="14" fontId="13" fillId="2" borderId="9" xfId="0" applyNumberFormat="1" applyFont="1" applyFill="1" applyBorder="1" applyAlignment="1" applyProtection="1">
      <alignment horizontal="left" vertical="center"/>
      <protection locked="0"/>
    </xf>
    <xf numFmtId="177" fontId="13" fillId="2" borderId="10" xfId="0" applyNumberFormat="1" applyFont="1" applyFill="1" applyBorder="1" applyAlignment="1" applyProtection="1">
      <alignment horizontal="left" vertical="center"/>
      <protection locked="0"/>
    </xf>
    <xf numFmtId="177" fontId="13" fillId="2" borderId="12" xfId="0" applyNumberFormat="1" applyFont="1" applyFill="1" applyBorder="1" applyAlignment="1" applyProtection="1">
      <alignment horizontal="left" vertical="center"/>
      <protection locked="0"/>
    </xf>
    <xf numFmtId="49" fontId="13" fillId="2" borderId="17"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left" vertical="center"/>
      <protection locked="0"/>
    </xf>
    <xf numFmtId="49" fontId="13" fillId="2" borderId="1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9" xfId="7" applyNumberFormat="1" applyFont="1" applyFill="1" applyBorder="1" applyAlignment="1" applyProtection="1">
      <alignment horizontal="left" vertical="center" shrinkToFit="1"/>
      <protection locked="0"/>
    </xf>
    <xf numFmtId="0" fontId="13" fillId="2" borderId="10" xfId="7" applyFont="1" applyFill="1" applyBorder="1" applyAlignment="1" applyProtection="1">
      <alignment horizontal="left" vertical="center" shrinkToFit="1"/>
      <protection locked="0"/>
    </xf>
    <xf numFmtId="49" fontId="13" fillId="2" borderId="10" xfId="7" applyNumberFormat="1" applyFont="1" applyFill="1" applyBorder="1" applyAlignment="1" applyProtection="1">
      <alignment horizontal="left" vertical="center" shrinkToFit="1"/>
      <protection locked="0"/>
    </xf>
    <xf numFmtId="0" fontId="13" fillId="2" borderId="12" xfId="7" applyFont="1" applyFill="1" applyBorder="1" applyAlignment="1" applyProtection="1">
      <alignment horizontal="left" vertical="center" shrinkToFit="1"/>
      <protection locked="0"/>
    </xf>
    <xf numFmtId="49" fontId="13" fillId="2" borderId="14" xfId="7" applyNumberFormat="1" applyFont="1" applyFill="1" applyBorder="1" applyAlignment="1" applyProtection="1">
      <alignment horizontal="left" vertical="center" shrinkToFit="1"/>
      <protection locked="0"/>
    </xf>
    <xf numFmtId="0" fontId="13" fillId="2" borderId="15" xfId="7" applyFont="1" applyFill="1" applyBorder="1" applyAlignment="1" applyProtection="1">
      <alignment horizontal="left" vertical="center" shrinkToFit="1"/>
      <protection locked="0"/>
    </xf>
    <xf numFmtId="0" fontId="13" fillId="2" borderId="66" xfId="7" applyFont="1" applyFill="1" applyBorder="1" applyAlignment="1" applyProtection="1">
      <alignment horizontal="left" vertical="center" shrinkToFit="1"/>
      <protection locked="0"/>
    </xf>
    <xf numFmtId="49" fontId="13" fillId="2" borderId="9"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49" fontId="13" fillId="2" borderId="14" xfId="0" applyNumberFormat="1" applyFont="1" applyFill="1" applyBorder="1" applyAlignment="1" applyProtection="1">
      <alignment horizontal="left" vertical="center"/>
      <protection locked="0"/>
    </xf>
    <xf numFmtId="0" fontId="13" fillId="2" borderId="15" xfId="0" applyFont="1" applyFill="1" applyBorder="1" applyAlignment="1" applyProtection="1">
      <alignment horizontal="left" vertical="center"/>
      <protection locked="0"/>
    </xf>
    <xf numFmtId="0" fontId="13" fillId="2" borderId="16" xfId="0" applyFont="1" applyFill="1" applyBorder="1" applyAlignment="1" applyProtection="1">
      <alignment horizontal="left" vertical="center"/>
      <protection locked="0"/>
    </xf>
    <xf numFmtId="178" fontId="13" fillId="2" borderId="10" xfId="7" applyNumberFormat="1" applyFont="1" applyFill="1" applyBorder="1" applyAlignment="1" applyProtection="1">
      <alignment horizontal="left" vertical="center" shrinkToFit="1"/>
      <protection locked="0"/>
    </xf>
    <xf numFmtId="49" fontId="13" fillId="2" borderId="59" xfId="0" applyNumberFormat="1"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66" xfId="0" applyFont="1" applyFill="1" applyBorder="1" applyAlignment="1" applyProtection="1">
      <alignment horizontal="center" vertical="center"/>
      <protection locked="0"/>
    </xf>
    <xf numFmtId="49" fontId="13" fillId="2" borderId="59" xfId="0" applyNumberFormat="1" applyFont="1" applyFill="1" applyBorder="1" applyAlignment="1" applyProtection="1">
      <alignment horizontal="left" vertical="center"/>
      <protection locked="0"/>
    </xf>
    <xf numFmtId="49" fontId="13" fillId="2" borderId="15" xfId="0" applyNumberFormat="1" applyFont="1" applyFill="1" applyBorder="1" applyAlignment="1" applyProtection="1">
      <alignment horizontal="left" vertical="center"/>
      <protection locked="0"/>
    </xf>
    <xf numFmtId="177" fontId="13" fillId="2" borderId="15" xfId="0" applyNumberFormat="1" applyFont="1" applyFill="1" applyBorder="1" applyAlignment="1" applyProtection="1">
      <alignment horizontal="left" vertical="center"/>
      <protection locked="0"/>
    </xf>
    <xf numFmtId="49" fontId="13" fillId="2" borderId="16" xfId="0" applyNumberFormat="1" applyFont="1" applyFill="1" applyBorder="1" applyAlignment="1" applyProtection="1">
      <alignment horizontal="left" vertical="center"/>
      <protection locked="0"/>
    </xf>
    <xf numFmtId="49" fontId="13" fillId="2" borderId="0" xfId="3" applyNumberFormat="1" applyFont="1" applyFill="1" applyAlignment="1" applyProtection="1">
      <alignment horizontal="left" vertical="center"/>
      <protection locked="0"/>
    </xf>
    <xf numFmtId="0" fontId="13" fillId="2" borderId="0" xfId="3" applyFont="1" applyFill="1" applyAlignment="1" applyProtection="1">
      <alignment horizontal="left" vertical="center"/>
      <protection locked="0"/>
    </xf>
    <xf numFmtId="49" fontId="13" fillId="2" borderId="18" xfId="0" applyNumberFormat="1"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14" fontId="13" fillId="2" borderId="14" xfId="0" applyNumberFormat="1" applyFont="1" applyFill="1" applyBorder="1" applyAlignment="1" applyProtection="1">
      <alignment horizontal="left" vertical="center"/>
      <protection locked="0"/>
    </xf>
    <xf numFmtId="177" fontId="13" fillId="2" borderId="66" xfId="0" applyNumberFormat="1" applyFont="1" applyFill="1" applyBorder="1" applyAlignment="1" applyProtection="1">
      <alignment horizontal="left" vertical="center"/>
      <protection locked="0"/>
    </xf>
    <xf numFmtId="38" fontId="13" fillId="2" borderId="12" xfId="7" applyNumberFormat="1" applyFont="1" applyFill="1" applyBorder="1" applyAlignment="1" applyProtection="1">
      <alignment horizontal="right" vertical="center"/>
      <protection locked="0"/>
    </xf>
    <xf numFmtId="49" fontId="13" fillId="2" borderId="4" xfId="7" applyNumberFormat="1" applyFont="1" applyFill="1" applyBorder="1" applyAlignment="1" applyProtection="1">
      <alignment horizontal="left" vertical="center" shrinkToFit="1"/>
      <protection locked="0"/>
    </xf>
    <xf numFmtId="0" fontId="13" fillId="2" borderId="5" xfId="7" applyFont="1" applyFill="1" applyBorder="1" applyAlignment="1" applyProtection="1">
      <alignment horizontal="left" vertical="center" shrinkToFit="1"/>
      <protection locked="0"/>
    </xf>
    <xf numFmtId="0" fontId="13" fillId="2" borderId="7" xfId="7" applyFont="1" applyFill="1" applyBorder="1" applyAlignment="1" applyProtection="1">
      <alignment horizontal="left" vertical="center" shrinkToFit="1"/>
      <protection locked="0"/>
    </xf>
    <xf numFmtId="49" fontId="13" fillId="2" borderId="4" xfId="0" applyNumberFormat="1"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77" fontId="13" fillId="2" borderId="12" xfId="7" applyNumberFormat="1" applyFont="1" applyFill="1" applyBorder="1" applyAlignment="1" applyProtection="1">
      <alignment horizontal="right" vertical="center"/>
      <protection locked="0"/>
    </xf>
    <xf numFmtId="177" fontId="13" fillId="2" borderId="5" xfId="7" applyNumberFormat="1" applyFont="1" applyFill="1" applyBorder="1" applyAlignment="1" applyProtection="1">
      <alignment horizontal="right" vertical="center"/>
      <protection locked="0"/>
    </xf>
    <xf numFmtId="177" fontId="13" fillId="2" borderId="7" xfId="7" applyNumberFormat="1" applyFont="1" applyFill="1" applyBorder="1" applyAlignment="1" applyProtection="1">
      <alignment horizontal="right" vertical="center"/>
      <protection locked="0"/>
    </xf>
    <xf numFmtId="182" fontId="13" fillId="2" borderId="10" xfId="7" applyNumberFormat="1" applyFont="1" applyFill="1" applyBorder="1" applyAlignment="1" applyProtection="1">
      <alignment horizontal="right" vertical="center"/>
      <protection locked="0"/>
    </xf>
    <xf numFmtId="177" fontId="13" fillId="2" borderId="0" xfId="0" applyNumberFormat="1" applyFont="1" applyFill="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38" fontId="13" fillId="2" borderId="17" xfId="7" applyNumberFormat="1" applyFont="1" applyFill="1" applyBorder="1" applyAlignment="1" applyProtection="1">
      <alignment horizontal="right" vertical="center"/>
      <protection locked="0"/>
    </xf>
    <xf numFmtId="178" fontId="13" fillId="2" borderId="5" xfId="7" applyNumberFormat="1" applyFont="1" applyFill="1" applyBorder="1" applyAlignment="1" applyProtection="1">
      <alignment horizontal="right" vertical="center"/>
      <protection locked="0"/>
    </xf>
    <xf numFmtId="178" fontId="13" fillId="2" borderId="7" xfId="7" applyNumberFormat="1" applyFont="1" applyFill="1" applyBorder="1" applyAlignment="1" applyProtection="1">
      <alignment horizontal="right" vertical="center"/>
      <protection locked="0"/>
    </xf>
    <xf numFmtId="38" fontId="13" fillId="2" borderId="32" xfId="7" applyNumberFormat="1" applyFont="1" applyFill="1" applyBorder="1" applyAlignment="1" applyProtection="1">
      <alignment horizontal="right" vertical="center"/>
      <protection locked="0"/>
    </xf>
    <xf numFmtId="178" fontId="13" fillId="2" borderId="33" xfId="7" applyNumberFormat="1" applyFont="1" applyFill="1" applyBorder="1" applyAlignment="1" applyProtection="1">
      <alignment horizontal="right" vertical="center"/>
      <protection locked="0"/>
    </xf>
    <xf numFmtId="178" fontId="13" fillId="2" borderId="34" xfId="7" applyNumberFormat="1" applyFont="1" applyFill="1" applyBorder="1" applyAlignment="1" applyProtection="1">
      <alignment horizontal="right" vertical="center"/>
      <protection locked="0"/>
    </xf>
    <xf numFmtId="38" fontId="13" fillId="2" borderId="59" xfId="7" applyNumberFormat="1" applyFont="1" applyFill="1" applyBorder="1" applyAlignment="1" applyProtection="1">
      <alignment horizontal="right" vertical="center"/>
      <protection locked="0"/>
    </xf>
    <xf numFmtId="178" fontId="13" fillId="2" borderId="15" xfId="7" applyNumberFormat="1" applyFont="1" applyFill="1" applyBorder="1" applyAlignment="1" applyProtection="1">
      <alignment horizontal="right" vertical="center"/>
      <protection locked="0"/>
    </xf>
    <xf numFmtId="178" fontId="13" fillId="2" borderId="66" xfId="7" applyNumberFormat="1" applyFont="1" applyFill="1" applyBorder="1" applyAlignment="1" applyProtection="1">
      <alignment horizontal="right" vertical="center"/>
      <protection locked="0"/>
    </xf>
    <xf numFmtId="38" fontId="13" fillId="2" borderId="18" xfId="0" applyNumberFormat="1" applyFont="1" applyFill="1" applyBorder="1" applyAlignment="1" applyProtection="1">
      <alignment horizontal="right" vertical="center"/>
      <protection locked="0"/>
    </xf>
    <xf numFmtId="183" fontId="13" fillId="2" borderId="10" xfId="0" applyNumberFormat="1" applyFont="1" applyFill="1" applyBorder="1" applyAlignment="1" applyProtection="1">
      <alignment horizontal="right" vertical="center"/>
      <protection locked="0"/>
    </xf>
    <xf numFmtId="49" fontId="13" fillId="2" borderId="66" xfId="0" applyNumberFormat="1" applyFont="1" applyFill="1" applyBorder="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182" fontId="13" fillId="2" borderId="0" xfId="0" applyNumberFormat="1" applyFont="1" applyFill="1" applyAlignment="1" applyProtection="1">
      <alignment horizontal="right" vertical="center"/>
      <protection locked="0"/>
    </xf>
    <xf numFmtId="38" fontId="13" fillId="2" borderId="59" xfId="0" applyNumberFormat="1" applyFont="1" applyFill="1" applyBorder="1" applyAlignment="1" applyProtection="1">
      <alignment horizontal="right" vertical="center"/>
      <protection locked="0"/>
    </xf>
    <xf numFmtId="183" fontId="13" fillId="2" borderId="15" xfId="0" applyNumberFormat="1" applyFont="1" applyFill="1" applyBorder="1" applyAlignment="1" applyProtection="1">
      <alignment horizontal="right" vertical="center"/>
      <protection locked="0"/>
    </xf>
    <xf numFmtId="49" fontId="13" fillId="2" borderId="70" xfId="3" applyNumberFormat="1" applyFont="1" applyFill="1" applyBorder="1" applyAlignment="1" applyProtection="1">
      <alignment horizontal="center" vertical="center"/>
      <protection locked="0"/>
    </xf>
    <xf numFmtId="0" fontId="13" fillId="2" borderId="72" xfId="3" applyFont="1" applyFill="1" applyBorder="1" applyAlignment="1" applyProtection="1">
      <alignment horizontal="center" vertical="center"/>
      <protection locked="0"/>
    </xf>
    <xf numFmtId="182" fontId="13" fillId="2" borderId="15" xfId="7" applyNumberFormat="1" applyFont="1" applyFill="1" applyBorder="1" applyAlignment="1" applyProtection="1">
      <alignment horizontal="right" vertical="center"/>
      <protection locked="0"/>
    </xf>
    <xf numFmtId="182" fontId="13" fillId="2" borderId="66" xfId="7" applyNumberFormat="1" applyFont="1" applyFill="1" applyBorder="1" applyAlignment="1" applyProtection="1">
      <alignment horizontal="right" vertical="center"/>
      <protection locked="0"/>
    </xf>
    <xf numFmtId="177" fontId="13" fillId="2" borderId="74" xfId="7" applyNumberFormat="1" applyFont="1" applyFill="1" applyBorder="1" applyAlignment="1" applyProtection="1">
      <alignment horizontal="right" vertical="center"/>
      <protection locked="0"/>
    </xf>
    <xf numFmtId="177" fontId="13" fillId="2" borderId="6" xfId="7" applyNumberFormat="1" applyFont="1" applyFill="1" applyBorder="1" applyAlignment="1" applyProtection="1">
      <alignment horizontal="right" vertical="center"/>
      <protection locked="0"/>
    </xf>
    <xf numFmtId="49" fontId="13" fillId="2" borderId="59" xfId="7" applyNumberFormat="1" applyFont="1" applyFill="1" applyBorder="1" applyAlignment="1" applyProtection="1">
      <alignment horizontal="left" vertical="center"/>
      <protection locked="0"/>
    </xf>
    <xf numFmtId="49" fontId="13" fillId="2" borderId="15" xfId="7" applyNumberFormat="1" applyFont="1" applyFill="1" applyBorder="1" applyAlignment="1" applyProtection="1">
      <alignment horizontal="left" vertical="center"/>
      <protection locked="0"/>
    </xf>
    <xf numFmtId="49" fontId="13" fillId="2" borderId="66" xfId="7" applyNumberFormat="1" applyFont="1" applyFill="1" applyBorder="1" applyAlignment="1" applyProtection="1">
      <alignment horizontal="left" vertical="center"/>
      <protection locked="0"/>
    </xf>
    <xf numFmtId="182" fontId="13" fillId="2" borderId="5" xfId="7" applyNumberFormat="1" applyFont="1" applyFill="1" applyBorder="1" applyAlignment="1" applyProtection="1">
      <alignment horizontal="right" vertical="center"/>
      <protection locked="0"/>
    </xf>
    <xf numFmtId="178" fontId="13" fillId="2" borderId="74" xfId="7" applyNumberFormat="1" applyFont="1" applyFill="1" applyBorder="1" applyAlignment="1" applyProtection="1">
      <alignment horizontal="right" vertical="center"/>
      <protection locked="0"/>
    </xf>
    <xf numFmtId="178" fontId="13" fillId="2" borderId="0" xfId="0" applyNumberFormat="1" applyFont="1" applyFill="1" applyAlignment="1" applyProtection="1">
      <alignment horizontal="right" vertical="center"/>
      <protection locked="0"/>
    </xf>
    <xf numFmtId="49" fontId="13" fillId="2" borderId="17" xfId="7" applyNumberFormat="1" applyFont="1" applyFill="1" applyBorder="1" applyAlignment="1" applyProtection="1">
      <alignment horizontal="left" vertical="center"/>
      <protection locked="0"/>
    </xf>
    <xf numFmtId="49" fontId="13" fillId="2" borderId="5" xfId="7" applyNumberFormat="1" applyFont="1" applyFill="1" applyBorder="1" applyAlignment="1" applyProtection="1">
      <alignment horizontal="left" vertical="center"/>
      <protection locked="0"/>
    </xf>
    <xf numFmtId="49" fontId="13" fillId="2" borderId="7" xfId="7" applyNumberFormat="1" applyFont="1" applyFill="1" applyBorder="1" applyAlignment="1" applyProtection="1">
      <alignment horizontal="left" vertical="center"/>
      <protection locked="0"/>
    </xf>
    <xf numFmtId="49" fontId="13" fillId="2" borderId="18" xfId="7" applyNumberFormat="1" applyFont="1" applyFill="1" applyBorder="1" applyAlignment="1" applyProtection="1">
      <alignment horizontal="left" vertical="center"/>
      <protection locked="0"/>
    </xf>
    <xf numFmtId="49" fontId="13" fillId="2" borderId="10" xfId="7" applyNumberFormat="1" applyFont="1" applyFill="1" applyBorder="1" applyAlignment="1" applyProtection="1">
      <alignment horizontal="left" vertical="center"/>
      <protection locked="0"/>
    </xf>
    <xf numFmtId="49" fontId="13" fillId="2" borderId="12" xfId="7" applyNumberFormat="1" applyFont="1" applyFill="1" applyBorder="1" applyAlignment="1" applyProtection="1">
      <alignment horizontal="left" vertical="center"/>
      <protection locked="0"/>
    </xf>
    <xf numFmtId="38" fontId="13" fillId="2" borderId="14" xfId="7" applyNumberFormat="1" applyFont="1" applyFill="1" applyBorder="1" applyAlignment="1" applyProtection="1">
      <alignment horizontal="right" vertical="center"/>
      <protection locked="0"/>
    </xf>
    <xf numFmtId="38" fontId="13" fillId="2" borderId="66" xfId="7"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top" wrapText="1"/>
      <protection locked="0"/>
    </xf>
    <xf numFmtId="180" fontId="13" fillId="2" borderId="0" xfId="0" applyNumberFormat="1" applyFont="1" applyFill="1" applyAlignment="1" applyProtection="1">
      <alignment horizontal="left" vertical="top" wrapText="1"/>
      <protection locked="0"/>
    </xf>
    <xf numFmtId="49" fontId="13" fillId="2" borderId="17" xfId="0" applyNumberFormat="1"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4" fillId="0" borderId="0" xfId="7" applyFont="1" applyProtection="1">
      <alignment vertical="center"/>
    </xf>
    <xf numFmtId="0" fontId="8" fillId="0" borderId="0" xfId="3" applyFont="1" applyProtection="1">
      <alignment vertical="center"/>
    </xf>
    <xf numFmtId="14" fontId="8" fillId="0" borderId="0" xfId="3" applyNumberFormat="1" applyFont="1" applyProtection="1">
      <alignment vertical="center"/>
    </xf>
    <xf numFmtId="179" fontId="7" fillId="0" borderId="0" xfId="7" applyNumberFormat="1" applyFont="1" applyAlignment="1" applyProtection="1">
      <alignment horizontal="right" vertical="top"/>
    </xf>
    <xf numFmtId="179" fontId="4" fillId="0" borderId="0" xfId="7" applyNumberFormat="1" applyFont="1" applyAlignment="1" applyProtection="1">
      <alignment vertical="top"/>
    </xf>
    <xf numFmtId="0" fontId="4" fillId="0" borderId="0" xfId="3" applyFont="1" applyProtection="1">
      <alignment vertical="center"/>
    </xf>
    <xf numFmtId="0" fontId="14" fillId="0" borderId="0" xfId="3" applyFont="1" applyProtection="1">
      <alignment vertical="center"/>
    </xf>
    <xf numFmtId="0" fontId="4" fillId="4" borderId="0" xfId="3" applyFont="1" applyFill="1" applyAlignment="1" applyProtection="1">
      <alignment horizontal="right" vertical="top"/>
    </xf>
    <xf numFmtId="0" fontId="4" fillId="0" borderId="0" xfId="3" applyFont="1" applyAlignment="1" applyProtection="1">
      <alignment horizontal="right" vertical="top"/>
    </xf>
    <xf numFmtId="0" fontId="13" fillId="0" borderId="23" xfId="3" applyFont="1" applyBorder="1" applyProtection="1">
      <alignment vertical="center"/>
    </xf>
    <xf numFmtId="0" fontId="13" fillId="0" borderId="24" xfId="3" applyFont="1" applyBorder="1" applyProtection="1">
      <alignment vertical="center"/>
    </xf>
    <xf numFmtId="0" fontId="13" fillId="0" borderId="26" xfId="3" applyFont="1" applyBorder="1" applyProtection="1">
      <alignment vertical="center"/>
    </xf>
    <xf numFmtId="0" fontId="13" fillId="0" borderId="27" xfId="3" applyFont="1" applyBorder="1" applyProtection="1">
      <alignment vertical="center"/>
    </xf>
    <xf numFmtId="0" fontId="13" fillId="0" borderId="0" xfId="3" applyFont="1" applyProtection="1">
      <alignment vertical="center"/>
    </xf>
    <xf numFmtId="0" fontId="13" fillId="0" borderId="29" xfId="3" applyFont="1" applyBorder="1" applyProtection="1">
      <alignment vertical="center"/>
    </xf>
    <xf numFmtId="0" fontId="13" fillId="0" borderId="25" xfId="3" applyFont="1" applyBorder="1" applyProtection="1">
      <alignment vertical="center"/>
    </xf>
    <xf numFmtId="0" fontId="13" fillId="0" borderId="21" xfId="3" applyFont="1" applyBorder="1" applyProtection="1">
      <alignment vertical="center"/>
    </xf>
    <xf numFmtId="0" fontId="13" fillId="0" borderId="22" xfId="3" applyFont="1" applyBorder="1" applyProtection="1">
      <alignment vertical="center"/>
    </xf>
    <xf numFmtId="0" fontId="17" fillId="0" borderId="23" xfId="0" applyFont="1" applyBorder="1" applyAlignment="1" applyProtection="1">
      <alignment horizontal="center" vertical="center"/>
    </xf>
    <xf numFmtId="0" fontId="17" fillId="0" borderId="24"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0" borderId="27" xfId="0" applyFont="1" applyBorder="1" applyProtection="1">
      <alignment vertical="center"/>
    </xf>
    <xf numFmtId="0" fontId="17" fillId="0" borderId="0" xfId="0" applyFont="1" applyProtection="1">
      <alignment vertical="center"/>
    </xf>
    <xf numFmtId="0" fontId="4" fillId="0" borderId="24" xfId="0" applyFont="1" applyBorder="1" applyProtection="1">
      <alignment vertical="center"/>
    </xf>
    <xf numFmtId="0" fontId="4" fillId="0" borderId="26" xfId="0" applyFont="1" applyBorder="1" applyProtection="1">
      <alignment vertical="center"/>
    </xf>
    <xf numFmtId="0" fontId="4" fillId="0" borderId="0" xfId="0" applyFont="1" applyProtection="1">
      <alignment vertical="center"/>
    </xf>
    <xf numFmtId="0" fontId="4" fillId="0" borderId="29" xfId="0" applyFont="1" applyBorder="1" applyProtection="1">
      <alignment vertical="center"/>
    </xf>
    <xf numFmtId="180" fontId="4" fillId="0" borderId="27" xfId="0" applyNumberFormat="1" applyFont="1" applyBorder="1" applyProtection="1">
      <alignment vertical="center"/>
    </xf>
    <xf numFmtId="180" fontId="4" fillId="0" borderId="0" xfId="0" applyNumberFormat="1" applyFont="1" applyProtection="1">
      <alignment vertical="center"/>
    </xf>
    <xf numFmtId="0" fontId="21" fillId="0" borderId="0" xfId="0" applyFont="1" applyAlignment="1" applyProtection="1">
      <alignment horizontal="right" vertical="top"/>
    </xf>
    <xf numFmtId="0" fontId="21" fillId="0" borderId="0" xfId="0" applyFont="1" applyAlignment="1" applyProtection="1">
      <alignment vertical="top"/>
    </xf>
    <xf numFmtId="0" fontId="15" fillId="0" borderId="0" xfId="0" applyFont="1" applyAlignment="1" applyProtection="1">
      <alignment vertical="top"/>
    </xf>
    <xf numFmtId="0" fontId="4" fillId="0" borderId="27" xfId="0" applyFont="1" applyBorder="1" applyProtection="1">
      <alignment vertical="center"/>
    </xf>
    <xf numFmtId="49" fontId="21" fillId="0" borderId="0" xfId="0" applyNumberFormat="1" applyFont="1" applyAlignment="1" applyProtection="1">
      <alignment horizontal="right" vertical="top"/>
    </xf>
    <xf numFmtId="0" fontId="4" fillId="0" borderId="29" xfId="0" applyFont="1" applyBorder="1" applyAlignment="1" applyProtection="1">
      <alignment vertical="top"/>
    </xf>
    <xf numFmtId="181" fontId="21" fillId="0" borderId="0" xfId="0" applyNumberFormat="1" applyFont="1" applyAlignment="1" applyProtection="1">
      <alignment horizontal="right" vertical="top"/>
    </xf>
    <xf numFmtId="0" fontId="21" fillId="0" borderId="0" xfId="0" applyFont="1" applyAlignment="1" applyProtection="1">
      <alignment vertical="top" wrapText="1"/>
    </xf>
    <xf numFmtId="0" fontId="15" fillId="0" borderId="0" xfId="0" applyFont="1" applyAlignment="1" applyProtection="1">
      <alignment vertical="top" wrapText="1"/>
    </xf>
    <xf numFmtId="49" fontId="4" fillId="0" borderId="0" xfId="0" applyNumberFormat="1" applyFont="1" applyProtection="1">
      <alignment vertical="center"/>
    </xf>
    <xf numFmtId="49" fontId="4" fillId="0" borderId="29" xfId="0" applyNumberFormat="1" applyFont="1" applyBorder="1" applyProtection="1">
      <alignment vertical="center"/>
    </xf>
    <xf numFmtId="0" fontId="4" fillId="0" borderId="0" xfId="0" applyFont="1" applyAlignment="1" applyProtection="1">
      <alignment vertical="top"/>
    </xf>
    <xf numFmtId="0" fontId="4" fillId="0" borderId="25" xfId="0" applyFont="1" applyBorder="1" applyProtection="1">
      <alignment vertical="center"/>
    </xf>
    <xf numFmtId="0" fontId="4" fillId="0" borderId="21" xfId="0" applyFont="1" applyBorder="1" applyProtection="1">
      <alignment vertical="center"/>
    </xf>
    <xf numFmtId="0" fontId="4" fillId="0" borderId="21" xfId="0" applyFont="1" applyBorder="1" applyAlignment="1" applyProtection="1">
      <alignment vertical="top"/>
    </xf>
    <xf numFmtId="0" fontId="4" fillId="0" borderId="22" xfId="0" applyFont="1" applyBorder="1" applyProtection="1">
      <alignment vertical="center"/>
    </xf>
    <xf numFmtId="0" fontId="17" fillId="0" borderId="23" xfId="0" applyFont="1" applyBorder="1" applyAlignment="1" applyProtection="1">
      <alignment horizontal="left" vertical="center" indent="1"/>
    </xf>
    <xf numFmtId="0" fontId="17" fillId="0" borderId="24" xfId="0" applyFont="1" applyBorder="1" applyAlignment="1" applyProtection="1">
      <alignment horizontal="left" vertical="center" indent="1"/>
    </xf>
    <xf numFmtId="0" fontId="17" fillId="0" borderId="26" xfId="0" applyFont="1" applyBorder="1" applyAlignment="1" applyProtection="1">
      <alignment horizontal="left" vertical="center" indent="1"/>
    </xf>
    <xf numFmtId="0" fontId="15" fillId="0" borderId="0" xfId="0" applyFont="1" applyProtection="1">
      <alignment vertical="center"/>
    </xf>
    <xf numFmtId="0" fontId="4" fillId="0" borderId="0" xfId="0" applyFont="1" applyAlignment="1" applyProtection="1">
      <alignment horizontal="left" vertical="center"/>
    </xf>
    <xf numFmtId="0" fontId="4" fillId="0" borderId="29" xfId="0" applyFont="1" applyBorder="1" applyAlignment="1" applyProtection="1">
      <alignment horizontal="left" vertical="center"/>
    </xf>
    <xf numFmtId="49" fontId="4" fillId="0" borderId="0" xfId="0" applyNumberFormat="1" applyFont="1" applyAlignment="1" applyProtection="1">
      <alignment horizontal="right" vertical="top"/>
    </xf>
    <xf numFmtId="0" fontId="4" fillId="0" borderId="29" xfId="3" applyFont="1" applyBorder="1" applyProtection="1">
      <alignment vertical="center"/>
    </xf>
    <xf numFmtId="0" fontId="21" fillId="0" borderId="0" xfId="0" applyFont="1" applyAlignment="1" applyProtection="1">
      <alignment horizontal="left" vertical="top" wrapText="1"/>
    </xf>
    <xf numFmtId="0" fontId="15" fillId="0" borderId="0" xfId="0" applyFont="1" applyAlignment="1" applyProtection="1">
      <alignment horizontal="left" vertical="top" wrapText="1"/>
    </xf>
    <xf numFmtId="177" fontId="21" fillId="0" borderId="0" xfId="0" applyNumberFormat="1" applyFont="1" applyAlignment="1" applyProtection="1">
      <alignment horizontal="right" vertical="top"/>
    </xf>
    <xf numFmtId="49" fontId="21" fillId="0" borderId="0" xfId="0" applyNumberFormat="1" applyFont="1" applyAlignment="1" applyProtection="1">
      <alignment horizontal="center" vertical="top"/>
    </xf>
    <xf numFmtId="0" fontId="23" fillId="0" borderId="0" xfId="0" applyFont="1" applyAlignment="1" applyProtection="1">
      <alignment vertical="top"/>
    </xf>
    <xf numFmtId="0" fontId="20" fillId="0" borderId="0" xfId="7" applyFont="1" applyProtection="1">
      <alignment vertical="center"/>
    </xf>
    <xf numFmtId="0" fontId="20" fillId="0" borderId="27" xfId="0" applyFont="1" applyBorder="1" applyProtection="1">
      <alignment vertical="center"/>
    </xf>
    <xf numFmtId="0" fontId="20" fillId="0" borderId="0" xfId="0" applyFont="1" applyProtection="1">
      <alignment vertical="center"/>
    </xf>
    <xf numFmtId="0" fontId="20" fillId="0" borderId="0" xfId="3" applyFont="1" applyProtection="1">
      <alignment vertical="center"/>
    </xf>
    <xf numFmtId="49" fontId="4" fillId="0" borderId="21" xfId="0" applyNumberFormat="1" applyFont="1" applyBorder="1" applyAlignment="1" applyProtection="1">
      <alignment vertical="top"/>
    </xf>
    <xf numFmtId="0" fontId="4" fillId="0" borderId="21" xfId="3" applyFont="1" applyBorder="1" applyProtection="1">
      <alignment vertical="center"/>
    </xf>
    <xf numFmtId="0" fontId="4" fillId="0" borderId="22" xfId="3" applyFont="1" applyBorder="1" applyProtection="1">
      <alignment vertical="center"/>
    </xf>
    <xf numFmtId="49" fontId="4" fillId="0" borderId="0" xfId="0" applyNumberFormat="1" applyFont="1" applyAlignment="1" applyProtection="1">
      <alignment vertical="top"/>
    </xf>
    <xf numFmtId="0" fontId="4" fillId="0" borderId="24" xfId="3" applyFont="1" applyBorder="1" applyProtection="1">
      <alignment vertical="center"/>
    </xf>
    <xf numFmtId="0" fontId="19" fillId="0" borderId="27" xfId="0" applyFont="1" applyBorder="1" applyProtection="1">
      <alignment vertical="center"/>
    </xf>
    <xf numFmtId="0" fontId="19" fillId="0" borderId="0" xfId="0" applyFont="1" applyProtection="1">
      <alignment vertical="center"/>
    </xf>
    <xf numFmtId="0" fontId="15" fillId="0" borderId="0" xfId="0" applyFont="1" applyAlignment="1" applyProtection="1">
      <alignment vertical="top"/>
    </xf>
    <xf numFmtId="0" fontId="21" fillId="0" borderId="0" xfId="0" applyFont="1" applyProtection="1">
      <alignment vertical="center"/>
    </xf>
    <xf numFmtId="49" fontId="17" fillId="0" borderId="0" xfId="0" applyNumberFormat="1" applyFont="1" applyProtection="1">
      <alignment vertical="center"/>
    </xf>
    <xf numFmtId="49" fontId="4" fillId="0" borderId="24" xfId="0" applyNumberFormat="1" applyFont="1" applyBorder="1" applyProtection="1">
      <alignment vertical="center"/>
    </xf>
    <xf numFmtId="178" fontId="4" fillId="0" borderId="0" xfId="0" applyNumberFormat="1" applyFont="1" applyProtection="1">
      <alignment vertical="center"/>
    </xf>
    <xf numFmtId="178" fontId="4" fillId="0" borderId="0" xfId="0" applyNumberFormat="1" applyFont="1" applyAlignment="1" applyProtection="1">
      <alignment horizontal="left" vertical="center"/>
    </xf>
    <xf numFmtId="49" fontId="4" fillId="0" borderId="28"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49" xfId="0" applyNumberFormat="1" applyFont="1" applyBorder="1" applyAlignment="1" applyProtection="1">
      <alignment horizontal="left" vertical="center"/>
    </xf>
    <xf numFmtId="0" fontId="4" fillId="0" borderId="23" xfId="7" applyFont="1" applyBorder="1" applyAlignment="1" applyProtection="1">
      <alignment horizontal="center" vertical="center"/>
    </xf>
    <xf numFmtId="0" fontId="4" fillId="0" borderId="24" xfId="7" applyFont="1" applyBorder="1" applyAlignment="1" applyProtection="1">
      <alignment horizontal="center" vertical="center"/>
    </xf>
    <xf numFmtId="0" fontId="4" fillId="0" borderId="26" xfId="7" applyFont="1" applyBorder="1" applyAlignment="1" applyProtection="1">
      <alignment horizontal="center" vertical="center"/>
    </xf>
    <xf numFmtId="49" fontId="4" fillId="0" borderId="17" xfId="3" applyNumberFormat="1" applyFont="1" applyBorder="1" applyAlignment="1" applyProtection="1">
      <alignment horizontal="left" vertical="center"/>
    </xf>
    <xf numFmtId="49" fontId="4" fillId="0" borderId="5" xfId="3" applyNumberFormat="1" applyFont="1" applyBorder="1" applyAlignment="1" applyProtection="1">
      <alignment horizontal="left" vertical="center"/>
    </xf>
    <xf numFmtId="49" fontId="4" fillId="0" borderId="7" xfId="3" applyNumberFormat="1" applyFont="1" applyBorder="1" applyAlignment="1" applyProtection="1">
      <alignment horizontal="left" vertical="center"/>
    </xf>
    <xf numFmtId="49" fontId="4" fillId="0" borderId="18" xfId="3" applyNumberFormat="1" applyFont="1" applyBorder="1" applyAlignment="1" applyProtection="1">
      <alignment horizontal="left" vertical="center"/>
    </xf>
    <xf numFmtId="49" fontId="4" fillId="0" borderId="10" xfId="3" applyNumberFormat="1" applyFont="1" applyBorder="1" applyAlignment="1" applyProtection="1">
      <alignment horizontal="left" vertical="center"/>
    </xf>
    <xf numFmtId="49" fontId="4" fillId="0" borderId="12" xfId="3" applyNumberFormat="1" applyFont="1" applyBorder="1" applyAlignment="1" applyProtection="1">
      <alignment horizontal="left" vertical="center"/>
    </xf>
    <xf numFmtId="49" fontId="4" fillId="0" borderId="32" xfId="3" applyNumberFormat="1" applyFont="1" applyBorder="1" applyAlignment="1" applyProtection="1">
      <alignment horizontal="left" vertical="center"/>
    </xf>
    <xf numFmtId="49" fontId="4" fillId="0" borderId="33" xfId="3" applyNumberFormat="1" applyFont="1" applyBorder="1" applyAlignment="1" applyProtection="1">
      <alignment horizontal="left" vertical="center"/>
    </xf>
    <xf numFmtId="49" fontId="4" fillId="0" borderId="34" xfId="3" applyNumberFormat="1" applyFont="1" applyBorder="1" applyAlignment="1" applyProtection="1">
      <alignment horizontal="left" vertical="center"/>
    </xf>
    <xf numFmtId="49" fontId="4" fillId="0" borderId="35" xfId="0" applyNumberFormat="1" applyFont="1" applyBorder="1" applyAlignment="1" applyProtection="1">
      <alignment horizontal="left" vertical="center"/>
    </xf>
    <xf numFmtId="49" fontId="4" fillId="0" borderId="36" xfId="0" applyNumberFormat="1" applyFont="1" applyBorder="1" applyAlignment="1" applyProtection="1">
      <alignment horizontal="left" vertical="center"/>
    </xf>
    <xf numFmtId="49" fontId="4" fillId="0" borderId="37" xfId="0" applyNumberFormat="1" applyFont="1" applyBorder="1" applyAlignment="1" applyProtection="1">
      <alignment horizontal="left" vertical="center"/>
    </xf>
    <xf numFmtId="38" fontId="4" fillId="0" borderId="35" xfId="7" applyNumberFormat="1" applyFont="1" applyBorder="1" applyAlignment="1" applyProtection="1">
      <alignment horizontal="right" vertical="center"/>
    </xf>
    <xf numFmtId="178" fontId="4" fillId="0" borderId="36" xfId="7" applyNumberFormat="1" applyFont="1" applyBorder="1" applyAlignment="1" applyProtection="1">
      <alignment horizontal="right" vertical="center"/>
    </xf>
    <xf numFmtId="178" fontId="4" fillId="0" borderId="37" xfId="7" applyNumberFormat="1" applyFont="1" applyBorder="1" applyAlignment="1" applyProtection="1">
      <alignment horizontal="right" vertical="center"/>
    </xf>
    <xf numFmtId="178" fontId="4" fillId="0" borderId="0" xfId="7" applyNumberFormat="1" applyFont="1" applyAlignment="1" applyProtection="1">
      <alignment horizontal="right" vertical="center"/>
    </xf>
    <xf numFmtId="49" fontId="4" fillId="0" borderId="0" xfId="7" applyNumberFormat="1" applyFont="1" applyAlignment="1" applyProtection="1">
      <alignment horizontal="right" vertical="center"/>
    </xf>
    <xf numFmtId="178" fontId="4" fillId="0" borderId="0" xfId="7" applyNumberFormat="1" applyFont="1" applyProtection="1">
      <alignment vertical="center"/>
    </xf>
    <xf numFmtId="178" fontId="4" fillId="0" borderId="29" xfId="7" applyNumberFormat="1" applyFont="1" applyBorder="1" applyAlignment="1" applyProtection="1">
      <alignment horizontal="right" vertical="center"/>
    </xf>
    <xf numFmtId="178" fontId="4" fillId="0" borderId="0" xfId="3" applyNumberFormat="1" applyFont="1" applyProtection="1">
      <alignment vertical="center"/>
    </xf>
    <xf numFmtId="49" fontId="4" fillId="0" borderId="0" xfId="3" applyNumberFormat="1" applyFont="1" applyProtection="1">
      <alignment vertical="center"/>
    </xf>
    <xf numFmtId="178" fontId="4" fillId="0" borderId="17" xfId="7" applyNumberFormat="1" applyFont="1" applyBorder="1" applyAlignment="1" applyProtection="1">
      <alignment horizontal="left" vertical="center"/>
    </xf>
    <xf numFmtId="178" fontId="4" fillId="0" borderId="5" xfId="7" applyNumberFormat="1" applyFont="1" applyBorder="1" applyAlignment="1" applyProtection="1">
      <alignment horizontal="left" vertical="center"/>
    </xf>
    <xf numFmtId="178" fontId="4" fillId="0" borderId="7" xfId="7" applyNumberFormat="1" applyFont="1" applyBorder="1" applyAlignment="1" applyProtection="1">
      <alignment horizontal="left" vertical="center"/>
    </xf>
    <xf numFmtId="178" fontId="4" fillId="0" borderId="18" xfId="7" applyNumberFormat="1" applyFont="1" applyBorder="1" applyAlignment="1" applyProtection="1">
      <alignment horizontal="left" vertical="center"/>
    </xf>
    <xf numFmtId="178" fontId="4" fillId="0" borderId="10" xfId="7" applyNumberFormat="1" applyFont="1" applyBorder="1" applyAlignment="1" applyProtection="1">
      <alignment horizontal="left" vertical="center"/>
    </xf>
    <xf numFmtId="178" fontId="4" fillId="0" borderId="12" xfId="7" applyNumberFormat="1" applyFont="1" applyBorder="1" applyAlignment="1" applyProtection="1">
      <alignment horizontal="left" vertical="center"/>
    </xf>
    <xf numFmtId="178" fontId="4" fillId="0" borderId="59" xfId="7" quotePrefix="1" applyNumberFormat="1" applyFont="1" applyBorder="1" applyAlignment="1" applyProtection="1">
      <alignment horizontal="left" vertical="center"/>
    </xf>
    <xf numFmtId="178" fontId="4" fillId="0" borderId="15" xfId="7" quotePrefix="1" applyNumberFormat="1" applyFont="1" applyBorder="1" applyAlignment="1" applyProtection="1">
      <alignment horizontal="left" vertical="center"/>
    </xf>
    <xf numFmtId="178" fontId="4" fillId="0" borderId="66" xfId="7" quotePrefix="1" applyNumberFormat="1" applyFont="1" applyBorder="1" applyAlignment="1" applyProtection="1">
      <alignment horizontal="left" vertical="center"/>
    </xf>
    <xf numFmtId="0" fontId="4" fillId="0" borderId="0" xfId="0" applyFont="1" applyAlignment="1" applyProtection="1">
      <alignment horizontal="right" vertical="top"/>
    </xf>
    <xf numFmtId="182" fontId="4" fillId="0" borderId="0" xfId="7" applyNumberFormat="1" applyFont="1" applyAlignment="1" applyProtection="1">
      <alignment horizontal="right" vertical="center"/>
    </xf>
    <xf numFmtId="0" fontId="21" fillId="0" borderId="0" xfId="3" applyFont="1" applyAlignment="1" applyProtection="1">
      <alignment horizontal="left" vertical="center" wrapText="1"/>
    </xf>
    <xf numFmtId="0" fontId="4" fillId="0" borderId="0" xfId="7" applyFont="1" applyAlignment="1" applyProtection="1">
      <alignment horizontal="left" vertical="center"/>
    </xf>
    <xf numFmtId="0" fontId="4" fillId="0" borderId="28"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49" xfId="0" applyFont="1" applyBorder="1" applyAlignment="1" applyProtection="1">
      <alignment horizontal="left" vertical="center"/>
    </xf>
    <xf numFmtId="0" fontId="4" fillId="0" borderId="55"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0" xfId="0" applyFont="1" applyAlignment="1" applyProtection="1">
      <alignment horizontal="left" vertical="top"/>
    </xf>
    <xf numFmtId="180" fontId="4" fillId="0" borderId="29" xfId="0" applyNumberFormat="1" applyFont="1" applyBorder="1" applyProtection="1">
      <alignment vertical="center"/>
    </xf>
    <xf numFmtId="0" fontId="4" fillId="0" borderId="17"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7" xfId="0" applyFont="1" applyBorder="1" applyAlignment="1" applyProtection="1">
      <alignment horizontal="left" vertical="center"/>
    </xf>
    <xf numFmtId="49" fontId="4" fillId="3" borderId="17" xfId="0" applyNumberFormat="1" applyFont="1" applyFill="1" applyBorder="1" applyAlignment="1" applyProtection="1">
      <alignment horizontal="center" vertical="center"/>
    </xf>
    <xf numFmtId="49" fontId="4" fillId="3" borderId="5" xfId="0" applyNumberFormat="1" applyFont="1" applyFill="1" applyBorder="1" applyAlignment="1" applyProtection="1">
      <alignment horizontal="center" vertical="center"/>
    </xf>
    <xf numFmtId="49" fontId="4" fillId="3" borderId="7" xfId="0" applyNumberFormat="1"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0" borderId="18"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38" fontId="4" fillId="0" borderId="10" xfId="0" applyNumberFormat="1" applyFont="1" applyBorder="1" applyAlignment="1" applyProtection="1">
      <alignment horizontal="right" vertical="center"/>
    </xf>
    <xf numFmtId="0" fontId="4" fillId="0" borderId="71" xfId="0" applyFont="1" applyBorder="1" applyAlignment="1" applyProtection="1">
      <alignment horizontal="left" vertical="top"/>
    </xf>
    <xf numFmtId="0" fontId="4" fillId="0" borderId="43" xfId="0" applyFont="1" applyBorder="1" applyAlignment="1" applyProtection="1">
      <alignment horizontal="left" vertical="top"/>
    </xf>
    <xf numFmtId="0" fontId="4" fillId="0" borderId="64" xfId="0" applyFont="1" applyBorder="1" applyAlignment="1" applyProtection="1">
      <alignment horizontal="left" vertical="top"/>
    </xf>
    <xf numFmtId="0" fontId="4" fillId="0" borderId="12" xfId="3" applyFont="1" applyBorder="1" applyProtection="1">
      <alignment vertical="center"/>
    </xf>
    <xf numFmtId="0" fontId="4" fillId="0" borderId="25" xfId="0" applyFont="1" applyBorder="1" applyAlignment="1" applyProtection="1">
      <alignment horizontal="left" vertical="top"/>
    </xf>
    <xf numFmtId="0" fontId="4" fillId="0" borderId="21" xfId="0" applyFont="1" applyBorder="1" applyAlignment="1" applyProtection="1">
      <alignment horizontal="left" vertical="top"/>
    </xf>
    <xf numFmtId="0" fontId="4" fillId="0" borderId="22" xfId="0" applyFont="1" applyBorder="1" applyAlignment="1" applyProtection="1">
      <alignment horizontal="left" vertical="top"/>
    </xf>
    <xf numFmtId="177" fontId="4" fillId="0" borderId="0" xfId="3" applyNumberFormat="1" applyFont="1" applyProtection="1">
      <alignment vertical="center"/>
    </xf>
    <xf numFmtId="181" fontId="4" fillId="0" borderId="0" xfId="0" applyNumberFormat="1" applyFont="1" applyProtection="1">
      <alignment vertical="center"/>
    </xf>
    <xf numFmtId="182" fontId="4" fillId="0" borderId="18" xfId="7" applyNumberFormat="1" applyFont="1" applyBorder="1" applyAlignment="1" applyProtection="1">
      <alignment horizontal="left" vertical="center"/>
    </xf>
    <xf numFmtId="182" fontId="4" fillId="0" borderId="10" xfId="7" applyNumberFormat="1" applyFont="1" applyBorder="1" applyAlignment="1" applyProtection="1">
      <alignment horizontal="left" vertical="center"/>
    </xf>
    <xf numFmtId="182" fontId="4" fillId="0" borderId="12" xfId="7" applyNumberFormat="1" applyFont="1" applyBorder="1" applyAlignment="1" applyProtection="1">
      <alignment horizontal="left" vertical="center"/>
    </xf>
    <xf numFmtId="38" fontId="4" fillId="0" borderId="18" xfId="7" applyNumberFormat="1" applyFont="1" applyBorder="1" applyAlignment="1" applyProtection="1">
      <alignment horizontal="right" vertical="center"/>
    </xf>
    <xf numFmtId="182" fontId="4" fillId="0" borderId="10" xfId="7" applyNumberFormat="1" applyFont="1" applyBorder="1" applyAlignment="1" applyProtection="1">
      <alignment horizontal="right" vertical="center"/>
    </xf>
    <xf numFmtId="182" fontId="4" fillId="0" borderId="12" xfId="7" applyNumberFormat="1" applyFont="1" applyBorder="1" applyAlignment="1" applyProtection="1">
      <alignment horizontal="right" vertical="center"/>
    </xf>
    <xf numFmtId="178" fontId="4" fillId="0" borderId="59" xfId="7" applyNumberFormat="1" applyFont="1" applyBorder="1" applyAlignment="1" applyProtection="1">
      <alignment horizontal="left" vertical="center"/>
    </xf>
    <xf numFmtId="178" fontId="4" fillId="0" borderId="15" xfId="7" applyNumberFormat="1" applyFont="1" applyBorder="1" applyAlignment="1" applyProtection="1">
      <alignment horizontal="left" vertical="center"/>
    </xf>
    <xf numFmtId="178" fontId="4" fillId="0" borderId="66" xfId="7"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7" applyNumberFormat="1" applyFont="1" applyAlignment="1" applyProtection="1">
      <alignment vertical="top"/>
    </xf>
    <xf numFmtId="182" fontId="4" fillId="0" borderId="0" xfId="7" applyNumberFormat="1" applyFont="1" applyProtection="1">
      <alignment vertical="center"/>
    </xf>
    <xf numFmtId="0" fontId="4" fillId="0" borderId="0" xfId="3" applyFont="1" applyAlignment="1" applyProtection="1">
      <alignment horizontal="left" vertical="center"/>
    </xf>
    <xf numFmtId="49" fontId="4" fillId="0" borderId="0" xfId="0" applyNumberFormat="1" applyFont="1" applyAlignment="1" applyProtection="1">
      <alignment horizontal="left" vertical="center"/>
    </xf>
    <xf numFmtId="0" fontId="4" fillId="0" borderId="0" xfId="3" applyFont="1" applyAlignment="1" applyProtection="1">
      <alignment vertical="top"/>
    </xf>
    <xf numFmtId="0" fontId="4" fillId="0" borderId="0" xfId="3" applyFont="1" applyAlignment="1" applyProtection="1">
      <alignment horizontal="left" vertical="top" wrapText="1"/>
    </xf>
    <xf numFmtId="0" fontId="4" fillId="0" borderId="0" xfId="3" applyFont="1" applyAlignment="1" applyProtection="1">
      <alignment horizontal="left" vertical="top"/>
    </xf>
    <xf numFmtId="0" fontId="4" fillId="0" borderId="18" xfId="3" applyFont="1" applyBorder="1" applyAlignment="1" applyProtection="1">
      <alignment horizontal="left" vertical="center"/>
    </xf>
    <xf numFmtId="0" fontId="4" fillId="0" borderId="10" xfId="3" applyFont="1" applyBorder="1" applyAlignment="1" applyProtection="1">
      <alignment horizontal="left" vertical="center"/>
    </xf>
    <xf numFmtId="0" fontId="4" fillId="0" borderId="12" xfId="3" applyFont="1" applyBorder="1" applyAlignment="1" applyProtection="1">
      <alignment horizontal="left" vertical="center"/>
    </xf>
    <xf numFmtId="0" fontId="4" fillId="0" borderId="59" xfId="3" applyFont="1" applyBorder="1" applyAlignment="1" applyProtection="1">
      <alignment horizontal="left" vertical="center"/>
    </xf>
    <xf numFmtId="0" fontId="4" fillId="0" borderId="15" xfId="3" applyFont="1" applyBorder="1" applyAlignment="1" applyProtection="1">
      <alignment horizontal="left" vertical="center"/>
    </xf>
    <xf numFmtId="0" fontId="4" fillId="0" borderId="66" xfId="3" applyFont="1" applyBorder="1" applyAlignment="1" applyProtection="1">
      <alignment horizontal="left" vertical="center"/>
    </xf>
    <xf numFmtId="49" fontId="4" fillId="0" borderId="0" xfId="7" applyNumberFormat="1" applyFont="1" applyProtection="1">
      <alignment vertical="center"/>
    </xf>
    <xf numFmtId="184" fontId="4" fillId="0" borderId="0" xfId="7" applyNumberFormat="1" applyFont="1" applyProtection="1">
      <alignment vertical="center"/>
    </xf>
    <xf numFmtId="177" fontId="15" fillId="0" borderId="0" xfId="0" applyNumberFormat="1" applyFont="1" applyProtection="1">
      <alignment vertical="center"/>
    </xf>
    <xf numFmtId="178" fontId="4" fillId="0" borderId="0" xfId="0" applyNumberFormat="1" applyFont="1" applyAlignment="1" applyProtection="1">
      <alignment vertical="top"/>
    </xf>
    <xf numFmtId="0" fontId="14" fillId="0" borderId="27" xfId="0" applyFont="1" applyBorder="1" applyProtection="1">
      <alignment vertical="center"/>
    </xf>
    <xf numFmtId="0" fontId="22" fillId="0" borderId="21" xfId="0" applyFont="1" applyBorder="1" applyAlignment="1" applyProtection="1"/>
    <xf numFmtId="0" fontId="16" fillId="0" borderId="21" xfId="0" applyFont="1" applyBorder="1" applyAlignment="1" applyProtection="1"/>
    <xf numFmtId="178" fontId="16" fillId="0" borderId="21" xfId="0" applyNumberFormat="1" applyFont="1" applyBorder="1" applyAlignment="1" applyProtection="1"/>
    <xf numFmtId="178" fontId="4" fillId="0" borderId="28" xfId="7" applyNumberFormat="1" applyFont="1" applyBorder="1" applyAlignment="1" applyProtection="1">
      <alignment horizontal="center" vertical="center"/>
    </xf>
    <xf numFmtId="0" fontId="4" fillId="0" borderId="2" xfId="7" applyFont="1" applyBorder="1" applyAlignment="1" applyProtection="1">
      <alignment horizontal="center" vertical="center"/>
    </xf>
    <xf numFmtId="0" fontId="4" fillId="0" borderId="19" xfId="7" applyFont="1" applyBorder="1" applyAlignment="1" applyProtection="1">
      <alignment horizontal="center" vertical="center"/>
    </xf>
    <xf numFmtId="178" fontId="4" fillId="0" borderId="1"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xf>
    <xf numFmtId="177" fontId="4" fillId="0" borderId="19"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177" fontId="4" fillId="0" borderId="49" xfId="0" applyNumberFormat="1" applyFont="1" applyBorder="1" applyAlignment="1" applyProtection="1">
      <alignment horizontal="center" vertical="center"/>
    </xf>
    <xf numFmtId="180" fontId="4" fillId="0" borderId="17" xfId="0" applyNumberFormat="1" applyFont="1" applyBorder="1" applyProtection="1">
      <alignment vertical="center"/>
    </xf>
    <xf numFmtId="0" fontId="4" fillId="0" borderId="5" xfId="3" applyFont="1" applyBorder="1" applyAlignment="1" applyProtection="1">
      <alignment horizontal="left" vertical="center"/>
    </xf>
    <xf numFmtId="177" fontId="4" fillId="0" borderId="5" xfId="3" applyNumberFormat="1" applyFont="1" applyBorder="1" applyAlignment="1" applyProtection="1">
      <alignment horizontal="left" vertical="center"/>
    </xf>
    <xf numFmtId="0" fontId="4" fillId="0" borderId="7" xfId="3" applyFont="1" applyBorder="1" applyAlignment="1" applyProtection="1">
      <alignment horizontal="left" vertical="center"/>
    </xf>
    <xf numFmtId="180" fontId="4" fillId="0" borderId="18" xfId="0" applyNumberFormat="1" applyFont="1" applyBorder="1" applyProtection="1">
      <alignment vertical="center"/>
    </xf>
    <xf numFmtId="177" fontId="4" fillId="0" borderId="10" xfId="3" applyNumberFormat="1" applyFont="1" applyBorder="1" applyAlignment="1" applyProtection="1">
      <alignment horizontal="left" vertical="center"/>
    </xf>
    <xf numFmtId="180" fontId="4" fillId="0" borderId="32" xfId="0" applyNumberFormat="1" applyFont="1" applyBorder="1" applyProtection="1">
      <alignment vertical="center"/>
    </xf>
    <xf numFmtId="0" fontId="4" fillId="0" borderId="33" xfId="0" applyFont="1" applyBorder="1" applyAlignment="1" applyProtection="1">
      <alignment horizontal="left" vertical="center"/>
    </xf>
    <xf numFmtId="0" fontId="4" fillId="0" borderId="34" xfId="0" applyFont="1" applyBorder="1" applyAlignment="1" applyProtection="1">
      <alignment horizontal="left" vertical="center"/>
    </xf>
    <xf numFmtId="0" fontId="4" fillId="0" borderId="35" xfId="0" applyFont="1" applyBorder="1" applyAlignment="1" applyProtection="1">
      <alignment horizontal="left" vertical="center"/>
    </xf>
    <xf numFmtId="0" fontId="4" fillId="0" borderId="36" xfId="0" applyFont="1" applyBorder="1" applyAlignment="1" applyProtection="1">
      <alignment horizontal="left" vertical="center"/>
    </xf>
    <xf numFmtId="0" fontId="4" fillId="0" borderId="37" xfId="0" applyFont="1" applyBorder="1" applyAlignment="1" applyProtection="1">
      <alignment horizontal="left" vertical="center"/>
    </xf>
    <xf numFmtId="0" fontId="4" fillId="0" borderId="36" xfId="7" applyFont="1" applyBorder="1" applyAlignment="1" applyProtection="1">
      <alignment horizontal="right" vertical="center"/>
    </xf>
    <xf numFmtId="0" fontId="4" fillId="0" borderId="38" xfId="7" applyFont="1" applyBorder="1" applyAlignment="1" applyProtection="1">
      <alignment horizontal="right" vertical="center"/>
    </xf>
    <xf numFmtId="38" fontId="4" fillId="0" borderId="39" xfId="7" applyNumberFormat="1" applyFont="1" applyBorder="1" applyAlignment="1" applyProtection="1">
      <alignment horizontal="right" vertical="center"/>
    </xf>
    <xf numFmtId="0" fontId="4" fillId="0" borderId="37" xfId="7" applyFont="1" applyBorder="1" applyAlignment="1" applyProtection="1">
      <alignment horizontal="right" vertical="center"/>
    </xf>
    <xf numFmtId="0" fontId="4" fillId="0" borderId="0" xfId="7" applyFont="1" applyAlignment="1" applyProtection="1">
      <alignment horizontal="right" vertical="center"/>
    </xf>
    <xf numFmtId="178" fontId="4" fillId="0" borderId="21" xfId="0" applyNumberFormat="1" applyFont="1" applyBorder="1" applyAlignment="1" applyProtection="1">
      <alignment vertical="top"/>
    </xf>
    <xf numFmtId="178" fontId="4" fillId="0" borderId="24" xfId="0" applyNumberFormat="1" applyFont="1" applyBorder="1" applyProtection="1">
      <alignment vertical="center"/>
    </xf>
    <xf numFmtId="0" fontId="21" fillId="4" borderId="0" xfId="0" applyFont="1" applyFill="1" applyAlignment="1" applyProtection="1">
      <alignment vertical="center" wrapText="1"/>
    </xf>
    <xf numFmtId="0" fontId="4" fillId="4" borderId="0" xfId="0" applyFont="1" applyFill="1" applyAlignment="1" applyProtection="1">
      <alignment vertical="center" wrapText="1"/>
    </xf>
    <xf numFmtId="49" fontId="4" fillId="4" borderId="0" xfId="0" applyNumberFormat="1" applyFont="1" applyFill="1" applyAlignment="1" applyProtection="1">
      <alignment vertical="center" wrapText="1"/>
    </xf>
    <xf numFmtId="0" fontId="4" fillId="4" borderId="29" xfId="0" applyFont="1" applyFill="1" applyBorder="1" applyAlignment="1" applyProtection="1">
      <alignment vertical="center" wrapText="1"/>
    </xf>
    <xf numFmtId="0" fontId="4" fillId="0" borderId="28" xfId="13" applyFont="1" applyBorder="1" applyAlignment="1" applyProtection="1">
      <alignment horizontal="left" vertical="center"/>
    </xf>
    <xf numFmtId="0" fontId="4" fillId="0" borderId="2" xfId="13" applyFont="1" applyBorder="1" applyAlignment="1" applyProtection="1">
      <alignment horizontal="left" vertical="center"/>
    </xf>
    <xf numFmtId="0" fontId="4" fillId="0" borderId="19" xfId="13" applyFont="1" applyBorder="1" applyAlignment="1" applyProtection="1">
      <alignment horizontal="left" vertical="center"/>
    </xf>
    <xf numFmtId="182" fontId="4" fillId="0" borderId="1" xfId="13" applyNumberFormat="1" applyFont="1" applyBorder="1" applyAlignment="1" applyProtection="1">
      <alignment horizontal="center" vertical="center"/>
    </xf>
    <xf numFmtId="182" fontId="4" fillId="0" borderId="49" xfId="13" applyNumberFormat="1" applyFont="1" applyBorder="1" applyAlignment="1" applyProtection="1">
      <alignment horizontal="center" vertical="center"/>
    </xf>
    <xf numFmtId="0" fontId="4" fillId="0" borderId="1" xfId="13" applyFont="1" applyBorder="1" applyAlignment="1" applyProtection="1">
      <alignment horizontal="center" vertical="center"/>
    </xf>
    <xf numFmtId="0" fontId="4" fillId="0" borderId="49" xfId="13" applyFont="1" applyBorder="1" applyAlignment="1" applyProtection="1">
      <alignment horizontal="center" vertical="center"/>
    </xf>
    <xf numFmtId="180" fontId="4" fillId="0" borderId="3" xfId="13" applyNumberFormat="1" applyFont="1" applyBorder="1" applyProtection="1">
      <alignment vertical="center"/>
    </xf>
    <xf numFmtId="0" fontId="4" fillId="0" borderId="4" xfId="7" applyFont="1" applyBorder="1" applyAlignment="1" applyProtection="1">
      <alignment horizontal="left" vertical="center"/>
    </xf>
    <xf numFmtId="0" fontId="4" fillId="0" borderId="5" xfId="7" applyFont="1" applyBorder="1" applyAlignment="1" applyProtection="1">
      <alignment horizontal="left" vertical="center"/>
    </xf>
    <xf numFmtId="0" fontId="4" fillId="0" borderId="6" xfId="7" applyFont="1" applyBorder="1" applyAlignment="1" applyProtection="1">
      <alignment horizontal="left" vertical="center"/>
    </xf>
    <xf numFmtId="180" fontId="4" fillId="0" borderId="58" xfId="13" applyNumberFormat="1" applyFont="1" applyBorder="1" applyProtection="1">
      <alignment vertical="center"/>
    </xf>
    <xf numFmtId="0" fontId="4" fillId="0" borderId="68" xfId="7" applyFont="1" applyBorder="1" applyAlignment="1" applyProtection="1">
      <alignment horizontal="center" vertical="center" textRotation="255"/>
    </xf>
    <xf numFmtId="180" fontId="4" fillId="0" borderId="45" xfId="13" applyNumberFormat="1" applyFont="1" applyBorder="1" applyProtection="1">
      <alignment vertical="center"/>
    </xf>
    <xf numFmtId="0" fontId="4" fillId="0" borderId="9" xfId="7" applyFont="1" applyBorder="1" applyAlignment="1" applyProtection="1">
      <alignment horizontal="left" vertical="center"/>
    </xf>
    <xf numFmtId="0" fontId="4" fillId="0" borderId="10" xfId="7" applyFont="1" applyBorder="1" applyAlignment="1" applyProtection="1">
      <alignment horizontal="left" vertical="center"/>
    </xf>
    <xf numFmtId="0" fontId="4" fillId="0" borderId="11" xfId="7" applyFont="1" applyBorder="1" applyAlignment="1" applyProtection="1">
      <alignment horizontal="left" vertical="center"/>
    </xf>
    <xf numFmtId="0" fontId="4" fillId="0" borderId="30" xfId="7" applyFont="1" applyBorder="1" applyAlignment="1" applyProtection="1">
      <alignment horizontal="center" vertical="center" textRotation="255"/>
    </xf>
    <xf numFmtId="0" fontId="4" fillId="0" borderId="47" xfId="7" applyFont="1" applyBorder="1" applyAlignment="1" applyProtection="1">
      <alignment horizontal="center" vertical="center" textRotation="255"/>
    </xf>
    <xf numFmtId="0" fontId="4" fillId="0" borderId="41" xfId="7" applyFont="1" applyBorder="1" applyAlignment="1" applyProtection="1">
      <alignment horizontal="center" vertical="center" textRotation="255"/>
    </xf>
    <xf numFmtId="0" fontId="4" fillId="0" borderId="9" xfId="7" applyFont="1" applyBorder="1" applyAlignment="1" applyProtection="1">
      <alignment horizontal="left" vertical="center"/>
    </xf>
    <xf numFmtId="0" fontId="4" fillId="0" borderId="10" xfId="7" applyFont="1" applyBorder="1" applyAlignment="1" applyProtection="1">
      <alignment horizontal="left" vertical="center"/>
    </xf>
    <xf numFmtId="0" fontId="4" fillId="0" borderId="11" xfId="7" applyFont="1" applyBorder="1" applyAlignment="1" applyProtection="1">
      <alignment horizontal="left" vertical="center"/>
    </xf>
    <xf numFmtId="0" fontId="4" fillId="0" borderId="42" xfId="7" applyFont="1" applyBorder="1" applyAlignment="1" applyProtection="1">
      <alignment horizontal="left" vertical="top"/>
    </xf>
    <xf numFmtId="0" fontId="4" fillId="0" borderId="44" xfId="7" applyFont="1" applyBorder="1" applyAlignment="1" applyProtection="1">
      <alignment horizontal="left" vertical="top"/>
    </xf>
    <xf numFmtId="0" fontId="4" fillId="0" borderId="31" xfId="7" applyFont="1" applyBorder="1" applyAlignment="1" applyProtection="1">
      <alignment horizontal="left" vertical="top"/>
    </xf>
    <xf numFmtId="0" fontId="4" fillId="0" borderId="51" xfId="7" applyFont="1" applyBorder="1" applyAlignment="1" applyProtection="1">
      <alignment horizontal="left" vertical="top"/>
    </xf>
    <xf numFmtId="0" fontId="4" fillId="0" borderId="9" xfId="7" applyFont="1" applyBorder="1" applyProtection="1">
      <alignment vertical="center"/>
    </xf>
    <xf numFmtId="0" fontId="4" fillId="0" borderId="10" xfId="7" applyFont="1" applyBorder="1" applyProtection="1">
      <alignment vertical="center"/>
    </xf>
    <xf numFmtId="0" fontId="4" fillId="0" borderId="11" xfId="7" applyFont="1" applyBorder="1" applyProtection="1">
      <alignment vertical="center"/>
    </xf>
    <xf numFmtId="0" fontId="4" fillId="0" borderId="0" xfId="15" applyFont="1" applyProtection="1">
      <alignment vertical="center"/>
    </xf>
    <xf numFmtId="0" fontId="4" fillId="0" borderId="52" xfId="7" applyFont="1" applyBorder="1" applyAlignment="1" applyProtection="1">
      <alignment horizontal="left" vertical="top"/>
    </xf>
    <xf numFmtId="0" fontId="4" fillId="0" borderId="48" xfId="7" applyFont="1" applyBorder="1" applyAlignment="1" applyProtection="1">
      <alignment horizontal="left" vertical="top"/>
    </xf>
    <xf numFmtId="0" fontId="4" fillId="0" borderId="41" xfId="7" applyFont="1" applyBorder="1" applyAlignment="1" applyProtection="1">
      <alignment vertical="center" textRotation="255"/>
    </xf>
    <xf numFmtId="0" fontId="4" fillId="0" borderId="42" xfId="7" applyFont="1" applyBorder="1" applyAlignment="1" applyProtection="1">
      <alignment horizontal="left" vertical="top" wrapText="1"/>
    </xf>
    <xf numFmtId="0" fontId="4" fillId="0" borderId="43" xfId="7" applyFont="1" applyBorder="1" applyAlignment="1" applyProtection="1">
      <alignment horizontal="left" vertical="top" wrapText="1"/>
    </xf>
    <xf numFmtId="0" fontId="4" fillId="0" borderId="44" xfId="7" applyFont="1" applyBorder="1" applyAlignment="1" applyProtection="1">
      <alignment horizontal="left" vertical="top" wrapText="1"/>
    </xf>
    <xf numFmtId="0" fontId="4" fillId="0" borderId="8" xfId="7" applyFont="1" applyBorder="1" applyProtection="1">
      <alignment vertical="center"/>
    </xf>
    <xf numFmtId="0" fontId="4" fillId="0" borderId="30" xfId="7" applyFont="1" applyBorder="1" applyAlignment="1" applyProtection="1">
      <alignment vertical="center" textRotation="255"/>
    </xf>
    <xf numFmtId="0" fontId="4" fillId="0" borderId="31" xfId="7" applyFont="1" applyBorder="1" applyAlignment="1" applyProtection="1">
      <alignment horizontal="left" vertical="top" wrapText="1"/>
    </xf>
    <xf numFmtId="0" fontId="4" fillId="0" borderId="0" xfId="7" applyFont="1" applyAlignment="1" applyProtection="1">
      <alignment horizontal="left" vertical="top" wrapText="1"/>
    </xf>
    <xf numFmtId="0" fontId="4" fillId="0" borderId="51" xfId="7" applyFont="1" applyBorder="1" applyAlignment="1" applyProtection="1">
      <alignment horizontal="left" vertical="top" wrapText="1"/>
    </xf>
    <xf numFmtId="0" fontId="4" fillId="0" borderId="8" xfId="7" applyFont="1" applyBorder="1" applyAlignment="1" applyProtection="1">
      <alignment horizontal="left" vertical="center"/>
    </xf>
    <xf numFmtId="0" fontId="4" fillId="0" borderId="52" xfId="7" applyFont="1" applyBorder="1" applyAlignment="1" applyProtection="1">
      <alignment horizontal="left" vertical="top" wrapText="1"/>
    </xf>
    <xf numFmtId="0" fontId="4" fillId="0" borderId="48" xfId="7" applyFont="1" applyBorder="1" applyAlignment="1" applyProtection="1">
      <alignment horizontal="left" vertical="top" wrapText="1"/>
    </xf>
    <xf numFmtId="0" fontId="4" fillId="0" borderId="53" xfId="7" applyFont="1" applyBorder="1" applyAlignment="1" applyProtection="1">
      <alignment horizontal="left" vertical="top" wrapText="1"/>
    </xf>
    <xf numFmtId="0" fontId="4" fillId="0" borderId="29" xfId="7" applyFont="1" applyBorder="1" applyAlignment="1" applyProtection="1">
      <alignment horizontal="left" vertical="center"/>
    </xf>
    <xf numFmtId="180" fontId="4" fillId="0" borderId="69" xfId="13" applyNumberFormat="1" applyFont="1" applyBorder="1" applyProtection="1">
      <alignment vertical="center"/>
    </xf>
    <xf numFmtId="0" fontId="4" fillId="0" borderId="63" xfId="7" applyFont="1" applyBorder="1" applyAlignment="1" applyProtection="1">
      <alignment vertical="center" textRotation="255"/>
    </xf>
    <xf numFmtId="0" fontId="4" fillId="0" borderId="14" xfId="7" applyFont="1" applyBorder="1" applyAlignment="1" applyProtection="1">
      <alignment horizontal="left" vertical="center"/>
    </xf>
    <xf numFmtId="0" fontId="4" fillId="0" borderId="15" xfId="7" applyFont="1" applyBorder="1" applyAlignment="1" applyProtection="1">
      <alignment horizontal="left" vertical="center"/>
    </xf>
    <xf numFmtId="0" fontId="4" fillId="0" borderId="16" xfId="7" applyFont="1" applyBorder="1" applyAlignment="1" applyProtection="1">
      <alignment horizontal="left" vertical="center"/>
    </xf>
    <xf numFmtId="180" fontId="4" fillId="0" borderId="46" xfId="13" applyNumberFormat="1" applyFont="1" applyBorder="1" applyProtection="1">
      <alignment vertical="center"/>
    </xf>
    <xf numFmtId="0" fontId="4" fillId="0" borderId="14" xfId="3" applyFont="1" applyBorder="1" applyAlignment="1" applyProtection="1">
      <alignment horizontal="left" vertical="center"/>
    </xf>
    <xf numFmtId="0" fontId="4" fillId="0" borderId="16" xfId="3" applyFont="1" applyBorder="1" applyAlignment="1" applyProtection="1">
      <alignment horizontal="left" vertical="center"/>
    </xf>
    <xf numFmtId="182" fontId="4" fillId="0" borderId="21" xfId="0" applyNumberFormat="1" applyFont="1" applyBorder="1" applyProtection="1">
      <alignment vertical="center"/>
    </xf>
    <xf numFmtId="182" fontId="4" fillId="0" borderId="21" xfId="0" applyNumberFormat="1" applyFont="1" applyBorder="1" applyAlignment="1" applyProtection="1">
      <alignment vertical="top"/>
    </xf>
    <xf numFmtId="0" fontId="4" fillId="0" borderId="22" xfId="0" applyFont="1" applyBorder="1" applyAlignment="1" applyProtection="1">
      <alignment vertical="top"/>
    </xf>
    <xf numFmtId="182" fontId="4" fillId="0" borderId="0" xfId="0" applyNumberFormat="1" applyFont="1" applyAlignment="1" applyProtection="1">
      <alignment vertical="top"/>
    </xf>
    <xf numFmtId="182" fontId="4" fillId="0" borderId="0" xfId="0" applyNumberFormat="1" applyFont="1" applyProtection="1">
      <alignment vertical="center"/>
    </xf>
    <xf numFmtId="0" fontId="17" fillId="0" borderId="25" xfId="0" applyFont="1" applyBorder="1" applyProtection="1">
      <alignment vertical="center"/>
    </xf>
    <xf numFmtId="182" fontId="4" fillId="0" borderId="0" xfId="3" applyNumberFormat="1" applyFont="1" applyProtection="1">
      <alignment vertical="center"/>
    </xf>
    <xf numFmtId="182" fontId="4" fillId="0" borderId="24" xfId="0" applyNumberFormat="1" applyFont="1" applyBorder="1" applyProtection="1">
      <alignment vertical="center"/>
    </xf>
    <xf numFmtId="0" fontId="13" fillId="0" borderId="0" xfId="0" applyFont="1" applyProtection="1">
      <alignment vertical="center"/>
    </xf>
    <xf numFmtId="0" fontId="13" fillId="0" borderId="29" xfId="0" applyFont="1" applyBorder="1" applyProtection="1">
      <alignment vertical="center"/>
    </xf>
    <xf numFmtId="0" fontId="13" fillId="0" borderId="0" xfId="0" applyFont="1" applyAlignment="1" applyProtection="1">
      <alignment vertical="top"/>
    </xf>
    <xf numFmtId="0" fontId="21" fillId="0" borderId="0" xfId="3" applyFont="1" applyAlignment="1" applyProtection="1">
      <alignment vertical="top"/>
    </xf>
    <xf numFmtId="182" fontId="4" fillId="0" borderId="0" xfId="3" applyNumberFormat="1" applyFont="1" applyAlignment="1" applyProtection="1">
      <alignment vertical="top"/>
    </xf>
    <xf numFmtId="0" fontId="4" fillId="0" borderId="29" xfId="3" applyFont="1" applyBorder="1" applyAlignment="1" applyProtection="1">
      <alignment vertical="top"/>
    </xf>
    <xf numFmtId="0" fontId="21" fillId="0" borderId="0" xfId="3" applyFont="1" applyAlignment="1" applyProtection="1">
      <alignment horizontal="right" vertical="top"/>
    </xf>
    <xf numFmtId="180" fontId="15" fillId="0" borderId="0" xfId="0" applyNumberFormat="1" applyFont="1" applyProtection="1">
      <alignment vertical="center"/>
    </xf>
    <xf numFmtId="180" fontId="4" fillId="0" borderId="21" xfId="0" applyNumberFormat="1" applyFont="1" applyBorder="1" applyProtection="1">
      <alignment vertical="center"/>
    </xf>
    <xf numFmtId="0" fontId="19" fillId="0" borderId="28" xfId="0" applyFont="1" applyBorder="1" applyAlignment="1" applyProtection="1">
      <alignment horizontal="left" vertical="center" indent="1"/>
    </xf>
    <xf numFmtId="0" fontId="4" fillId="0" borderId="19" xfId="0" applyFont="1" applyBorder="1" applyAlignment="1" applyProtection="1">
      <alignment horizontal="left" vertical="center"/>
    </xf>
    <xf numFmtId="182" fontId="4" fillId="0" borderId="1" xfId="0" applyNumberFormat="1"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62" xfId="3" applyFont="1" applyBorder="1" applyProtection="1">
      <alignment vertical="center"/>
    </xf>
    <xf numFmtId="0" fontId="4" fillId="0" borderId="40" xfId="0" applyFont="1" applyBorder="1" applyAlignment="1" applyProtection="1">
      <alignment horizontal="center" vertical="center"/>
    </xf>
    <xf numFmtId="0" fontId="4" fillId="0" borderId="49" xfId="0" applyFont="1" applyBorder="1" applyAlignment="1" applyProtection="1">
      <alignment horizontal="center" vertical="center"/>
    </xf>
    <xf numFmtId="180" fontId="4" fillId="0" borderId="58" xfId="0" applyNumberFormat="1" applyFont="1" applyBorder="1" applyProtection="1">
      <alignment vertical="center"/>
    </xf>
    <xf numFmtId="0" fontId="4" fillId="0" borderId="60" xfId="13" applyFont="1" applyBorder="1" applyAlignment="1" applyProtection="1">
      <alignment horizontal="left" vertical="top" wrapText="1"/>
    </xf>
    <xf numFmtId="0" fontId="4" fillId="0" borderId="24" xfId="13" applyFont="1" applyBorder="1" applyAlignment="1" applyProtection="1">
      <alignment horizontal="left" vertical="top" wrapText="1"/>
    </xf>
    <xf numFmtId="0" fontId="4" fillId="0" borderId="61" xfId="13" applyFont="1" applyBorder="1" applyAlignment="1" applyProtection="1">
      <alignment horizontal="left" vertical="top" wrapText="1"/>
    </xf>
    <xf numFmtId="0" fontId="4" fillId="0" borderId="4" xfId="3" applyFont="1" applyBorder="1" applyAlignment="1" applyProtection="1">
      <alignment horizontal="left" vertical="center"/>
    </xf>
    <xf numFmtId="0" fontId="4" fillId="0" borderId="6" xfId="3" applyFont="1" applyBorder="1" applyAlignment="1" applyProtection="1">
      <alignment horizontal="left" vertical="center"/>
    </xf>
    <xf numFmtId="0" fontId="4" fillId="3" borderId="65" xfId="13" applyFont="1" applyFill="1" applyBorder="1" applyAlignment="1" applyProtection="1">
      <alignment horizontal="center" vertical="center"/>
    </xf>
    <xf numFmtId="180" fontId="4" fillId="0" borderId="45" xfId="0" applyNumberFormat="1" applyFont="1" applyBorder="1" applyProtection="1">
      <alignment vertical="center"/>
    </xf>
    <xf numFmtId="0" fontId="4" fillId="0" borderId="60" xfId="3" applyFont="1" applyBorder="1" applyAlignment="1" applyProtection="1">
      <alignment horizontal="left" vertical="center"/>
    </xf>
    <xf numFmtId="0" fontId="4" fillId="0" borderId="24" xfId="3" applyFont="1" applyBorder="1" applyAlignment="1" applyProtection="1">
      <alignment horizontal="left" vertical="center"/>
    </xf>
    <xf numFmtId="0" fontId="4" fillId="0" borderId="61" xfId="3" applyFont="1" applyBorder="1" applyAlignment="1" applyProtection="1">
      <alignment horizontal="left" vertical="center"/>
    </xf>
    <xf numFmtId="0" fontId="4" fillId="0" borderId="31" xfId="13" applyFont="1" applyBorder="1" applyAlignment="1" applyProtection="1">
      <alignment horizontal="left" vertical="top" wrapText="1"/>
    </xf>
    <xf numFmtId="0" fontId="4" fillId="0" borderId="0" xfId="13" applyFont="1" applyAlignment="1" applyProtection="1">
      <alignment horizontal="left" vertical="top" wrapText="1"/>
    </xf>
    <xf numFmtId="0" fontId="4" fillId="0" borderId="51" xfId="13" applyFont="1" applyBorder="1" applyAlignment="1" applyProtection="1">
      <alignment horizontal="left" vertical="top" wrapText="1"/>
    </xf>
    <xf numFmtId="0" fontId="4" fillId="0" borderId="9" xfId="3" applyFont="1" applyBorder="1" applyAlignment="1" applyProtection="1">
      <alignment horizontal="left" vertical="center"/>
    </xf>
    <xf numFmtId="0" fontId="4" fillId="0" borderId="11" xfId="3" applyFont="1" applyBorder="1" applyAlignment="1" applyProtection="1">
      <alignment horizontal="left" vertical="center"/>
    </xf>
    <xf numFmtId="0" fontId="4" fillId="3" borderId="12" xfId="13" applyFont="1" applyFill="1" applyBorder="1" applyAlignment="1" applyProtection="1">
      <alignment horizontal="center" vertical="center"/>
    </xf>
    <xf numFmtId="0" fontId="4" fillId="0" borderId="8" xfId="3" applyFont="1" applyBorder="1" applyAlignment="1" applyProtection="1">
      <alignment horizontal="left" vertical="center"/>
    </xf>
    <xf numFmtId="0" fontId="4" fillId="0" borderId="52" xfId="13" applyFont="1" applyBorder="1" applyAlignment="1" applyProtection="1">
      <alignment horizontal="left" vertical="top" wrapText="1"/>
    </xf>
    <xf numFmtId="0" fontId="4" fillId="0" borderId="53" xfId="13" applyFont="1" applyBorder="1" applyAlignment="1" applyProtection="1">
      <alignment horizontal="left" vertical="top" wrapText="1"/>
    </xf>
    <xf numFmtId="0" fontId="4" fillId="0" borderId="48" xfId="13" applyFont="1" applyBorder="1" applyAlignment="1" applyProtection="1">
      <alignment horizontal="left" vertical="top" wrapText="1"/>
    </xf>
    <xf numFmtId="0" fontId="4" fillId="0" borderId="42" xfId="13" applyFont="1" applyBorder="1" applyAlignment="1" applyProtection="1">
      <alignment horizontal="left" vertical="top" wrapText="1"/>
    </xf>
    <xf numFmtId="0" fontId="4" fillId="0" borderId="43" xfId="13" applyFont="1" applyBorder="1" applyAlignment="1" applyProtection="1">
      <alignment horizontal="left" vertical="top" wrapText="1"/>
    </xf>
    <xf numFmtId="0" fontId="4" fillId="0" borderId="44" xfId="13" applyFont="1" applyBorder="1" applyAlignment="1" applyProtection="1">
      <alignment horizontal="left" vertical="top" wrapText="1"/>
    </xf>
    <xf numFmtId="0" fontId="4" fillId="0" borderId="42" xfId="13" applyFont="1" applyBorder="1" applyAlignment="1" applyProtection="1">
      <alignment vertical="top" wrapText="1"/>
    </xf>
    <xf numFmtId="0" fontId="4" fillId="0" borderId="43" xfId="13" applyFont="1" applyBorder="1" applyAlignment="1" applyProtection="1">
      <alignment vertical="top" wrapText="1"/>
    </xf>
    <xf numFmtId="0" fontId="4" fillId="0" borderId="31" xfId="13" applyFont="1" applyBorder="1" applyAlignment="1" applyProtection="1">
      <alignment vertical="top" wrapText="1"/>
    </xf>
    <xf numFmtId="0" fontId="4" fillId="0" borderId="0" xfId="13" applyFont="1" applyAlignment="1" applyProtection="1">
      <alignment vertical="top" wrapText="1"/>
    </xf>
    <xf numFmtId="180" fontId="4" fillId="0" borderId="73" xfId="0" applyNumberFormat="1" applyFont="1" applyBorder="1" applyProtection="1">
      <alignment vertical="center"/>
    </xf>
    <xf numFmtId="0" fontId="4" fillId="0" borderId="41" xfId="3" applyFont="1" applyBorder="1" applyAlignment="1" applyProtection="1">
      <alignment horizontal="left" vertical="center"/>
    </xf>
    <xf numFmtId="180" fontId="4" fillId="0" borderId="46" xfId="0" applyNumberFormat="1" applyFont="1" applyBorder="1" applyProtection="1">
      <alignment vertical="center"/>
    </xf>
    <xf numFmtId="0" fontId="4" fillId="0" borderId="20" xfId="13" applyFont="1" applyBorder="1" applyAlignment="1" applyProtection="1">
      <alignment vertical="top" wrapText="1"/>
    </xf>
    <xf numFmtId="0" fontId="4" fillId="0" borderId="21" xfId="13" applyFont="1" applyBorder="1" applyAlignment="1" applyProtection="1">
      <alignment vertical="top" wrapText="1"/>
    </xf>
    <xf numFmtId="0" fontId="4" fillId="0" borderId="14" xfId="3" applyFont="1" applyBorder="1" applyProtection="1">
      <alignment vertical="center"/>
    </xf>
    <xf numFmtId="0" fontId="4" fillId="0" borderId="15" xfId="3" applyFont="1" applyBorder="1" applyProtection="1">
      <alignment vertical="center"/>
    </xf>
    <xf numFmtId="0" fontId="4" fillId="0" borderId="16" xfId="3" applyFont="1" applyBorder="1" applyProtection="1">
      <alignment vertical="center"/>
    </xf>
    <xf numFmtId="49" fontId="4" fillId="5" borderId="66" xfId="13" applyNumberFormat="1" applyFont="1" applyFill="1" applyBorder="1" applyAlignment="1" applyProtection="1">
      <alignment horizontal="center" vertical="center"/>
    </xf>
    <xf numFmtId="0" fontId="4" fillId="0" borderId="20" xfId="13" applyFont="1" applyBorder="1" applyAlignment="1" applyProtection="1">
      <alignment horizontal="left" vertical="top" wrapText="1"/>
    </xf>
    <xf numFmtId="0" fontId="4" fillId="0" borderId="21" xfId="13" applyFont="1" applyBorder="1" applyAlignment="1" applyProtection="1">
      <alignment horizontal="left" vertical="top" wrapText="1"/>
    </xf>
    <xf numFmtId="0" fontId="4" fillId="0" borderId="50" xfId="13" applyFont="1" applyBorder="1" applyAlignment="1" applyProtection="1">
      <alignment horizontal="left" vertical="top" wrapText="1"/>
    </xf>
    <xf numFmtId="0" fontId="4" fillId="0" borderId="0" xfId="13" applyFont="1" applyAlignment="1" applyProtection="1">
      <alignment vertical="top" wrapText="1"/>
    </xf>
    <xf numFmtId="49" fontId="4" fillId="0" borderId="0" xfId="13" applyNumberFormat="1" applyFont="1" applyAlignment="1" applyProtection="1">
      <alignment horizontal="center" vertical="center"/>
    </xf>
    <xf numFmtId="180" fontId="15" fillId="0" borderId="0" xfId="0" applyNumberFormat="1" applyFont="1" applyAlignment="1" applyProtection="1">
      <alignment horizontal="left" vertical="top" wrapText="1"/>
    </xf>
    <xf numFmtId="0" fontId="4" fillId="0" borderId="0" xfId="13" applyFont="1" applyAlignment="1" applyProtection="1">
      <alignment horizontal="left" vertical="center"/>
    </xf>
    <xf numFmtId="0" fontId="21" fillId="0" borderId="0" xfId="0" applyFont="1" applyAlignment="1" applyProtection="1">
      <alignment horizontal="left" vertical="center" wrapText="1"/>
    </xf>
    <xf numFmtId="0" fontId="4" fillId="0" borderId="28" xfId="3" applyFont="1" applyBorder="1" applyAlignment="1" applyProtection="1">
      <alignment horizontal="left" vertical="center"/>
    </xf>
    <xf numFmtId="0" fontId="4" fillId="0" borderId="2" xfId="3" applyFont="1" applyBorder="1" applyAlignment="1" applyProtection="1">
      <alignment horizontal="left" vertical="center"/>
    </xf>
    <xf numFmtId="0" fontId="4" fillId="0" borderId="49" xfId="3" applyFont="1" applyBorder="1" applyAlignment="1" applyProtection="1">
      <alignment horizontal="left" vertical="center"/>
    </xf>
    <xf numFmtId="49" fontId="4" fillId="0" borderId="2" xfId="3" applyNumberFormat="1" applyFont="1" applyBorder="1" applyAlignment="1" applyProtection="1">
      <alignment horizontal="left" vertical="center"/>
    </xf>
    <xf numFmtId="49" fontId="4" fillId="0" borderId="19" xfId="3" applyNumberFormat="1" applyFont="1" applyBorder="1" applyAlignment="1" applyProtection="1">
      <alignment horizontal="left" vertical="center"/>
    </xf>
    <xf numFmtId="177" fontId="4" fillId="0" borderId="1" xfId="3" applyNumberFormat="1" applyFont="1" applyBorder="1" applyAlignment="1" applyProtection="1">
      <alignment horizontal="left" vertical="center"/>
    </xf>
    <xf numFmtId="177" fontId="4" fillId="0" borderId="2" xfId="3" applyNumberFormat="1" applyFont="1" applyBorder="1" applyAlignment="1" applyProtection="1">
      <alignment horizontal="left" vertical="center"/>
    </xf>
    <xf numFmtId="177" fontId="4" fillId="0" borderId="49" xfId="3" applyNumberFormat="1" applyFont="1" applyBorder="1" applyAlignment="1" applyProtection="1">
      <alignment horizontal="left" vertical="center"/>
    </xf>
    <xf numFmtId="49" fontId="4" fillId="0" borderId="18" xfId="0" applyNumberFormat="1" applyFont="1" applyBorder="1" applyAlignment="1" applyProtection="1">
      <alignment horizontal="left" vertical="center"/>
    </xf>
    <xf numFmtId="49" fontId="4" fillId="0" borderId="10" xfId="0" applyNumberFormat="1" applyFont="1" applyBorder="1" applyAlignment="1" applyProtection="1">
      <alignment horizontal="left" vertical="center"/>
    </xf>
    <xf numFmtId="49" fontId="4" fillId="0" borderId="12" xfId="0" applyNumberFormat="1" applyFont="1" applyBorder="1" applyAlignment="1" applyProtection="1">
      <alignment horizontal="left" vertical="center"/>
    </xf>
    <xf numFmtId="177" fontId="4" fillId="0" borderId="0" xfId="0" applyNumberFormat="1" applyFont="1" applyProtection="1">
      <alignment vertical="center"/>
    </xf>
    <xf numFmtId="177" fontId="4" fillId="0" borderId="0" xfId="0" applyNumberFormat="1" applyFont="1" applyAlignment="1" applyProtection="1">
      <alignment vertical="top"/>
    </xf>
    <xf numFmtId="180" fontId="4" fillId="0" borderId="0" xfId="0" applyNumberFormat="1" applyFont="1" applyAlignment="1" applyProtection="1">
      <alignment horizontal="right" vertical="center"/>
    </xf>
    <xf numFmtId="180" fontId="4" fillId="0" borderId="0" xfId="0" applyNumberFormat="1" applyFont="1" applyAlignment="1" applyProtection="1">
      <alignment horizontal="right" vertical="top"/>
    </xf>
    <xf numFmtId="0" fontId="21" fillId="0" borderId="0" xfId="3" applyFont="1" applyAlignment="1" applyProtection="1">
      <alignment horizontal="right" vertical="center"/>
    </xf>
    <xf numFmtId="0" fontId="21" fillId="0" borderId="0" xfId="3" applyFont="1" applyProtection="1">
      <alignment vertical="center"/>
    </xf>
    <xf numFmtId="180" fontId="4" fillId="0" borderId="29" xfId="0" applyNumberFormat="1" applyFont="1" applyBorder="1" applyAlignment="1" applyProtection="1">
      <alignment horizontal="right" vertical="top"/>
    </xf>
    <xf numFmtId="0" fontId="4" fillId="0" borderId="28"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49" xfId="0" applyFont="1" applyBorder="1" applyAlignment="1" applyProtection="1">
      <alignment horizontal="center" vertical="center"/>
    </xf>
    <xf numFmtId="0" fontId="4" fillId="0" borderId="17" xfId="3" applyFont="1" applyBorder="1" applyAlignment="1" applyProtection="1">
      <alignment horizontal="left" vertical="center"/>
    </xf>
    <xf numFmtId="0" fontId="18" fillId="0" borderId="0" xfId="0" applyFont="1" applyAlignment="1" applyProtection="1">
      <alignment vertical="top"/>
    </xf>
    <xf numFmtId="0" fontId="4" fillId="0" borderId="29" xfId="7" applyFont="1" applyBorder="1" applyProtection="1">
      <alignment vertical="center"/>
    </xf>
    <xf numFmtId="180" fontId="4" fillId="0" borderId="21" xfId="0" applyNumberFormat="1" applyFont="1" applyBorder="1" applyAlignment="1" applyProtection="1">
      <alignment horizontal="right" vertical="top"/>
    </xf>
    <xf numFmtId="49" fontId="4" fillId="0" borderId="21" xfId="3" applyNumberFormat="1" applyFont="1" applyBorder="1" applyProtection="1">
      <alignment vertical="center"/>
    </xf>
    <xf numFmtId="181" fontId="17" fillId="0" borderId="25" xfId="0" applyNumberFormat="1" applyFont="1" applyBorder="1" applyProtection="1">
      <alignment vertical="center"/>
    </xf>
    <xf numFmtId="177" fontId="4" fillId="0" borderId="24" xfId="0" applyNumberFormat="1" applyFont="1" applyBorder="1" applyProtection="1">
      <alignment vertical="center"/>
    </xf>
    <xf numFmtId="0" fontId="21" fillId="0" borderId="21" xfId="0" applyFont="1" applyBorder="1" applyAlignment="1" applyProtection="1">
      <alignment horizontal="left" vertical="center" wrapText="1"/>
    </xf>
    <xf numFmtId="0" fontId="4" fillId="0" borderId="28" xfId="3" applyFont="1" applyBorder="1" applyProtection="1">
      <alignment vertical="center"/>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19" xfId="0" applyFont="1" applyBorder="1" applyAlignment="1" applyProtection="1">
      <alignment horizontal="left" vertical="center"/>
    </xf>
    <xf numFmtId="0" fontId="13" fillId="0" borderId="49" xfId="0" applyFont="1" applyBorder="1" applyAlignment="1" applyProtection="1">
      <alignment horizontal="left" vertical="center"/>
    </xf>
    <xf numFmtId="180" fontId="4" fillId="0" borderId="23" xfId="0" applyNumberFormat="1" applyFont="1" applyBorder="1" applyProtection="1">
      <alignment vertical="center"/>
    </xf>
    <xf numFmtId="0" fontId="17" fillId="0" borderId="62" xfId="0" applyFont="1" applyBorder="1" applyProtection="1">
      <alignment vertical="center"/>
    </xf>
    <xf numFmtId="180" fontId="4" fillId="0" borderId="11" xfId="0" applyNumberFormat="1" applyFont="1" applyBorder="1" applyProtection="1">
      <alignment vertical="center"/>
    </xf>
    <xf numFmtId="49" fontId="4" fillId="0" borderId="21" xfId="0" applyNumberFormat="1" applyFont="1" applyBorder="1" applyProtection="1">
      <alignment vertical="center"/>
    </xf>
    <xf numFmtId="178" fontId="4" fillId="0" borderId="21" xfId="0" applyNumberFormat="1" applyFont="1" applyBorder="1" applyProtection="1">
      <alignment vertical="center"/>
    </xf>
    <xf numFmtId="0" fontId="7" fillId="0" borderId="0" xfId="7" applyNumberFormat="1" applyFont="1" applyAlignment="1" applyProtection="1">
      <alignment horizontal="right" vertical="top"/>
    </xf>
    <xf numFmtId="0" fontId="4" fillId="0" borderId="0" xfId="7" applyNumberFormat="1" applyFont="1" applyProtection="1">
      <alignment vertical="center"/>
    </xf>
    <xf numFmtId="0" fontId="4" fillId="0" borderId="0" xfId="7" applyNumberFormat="1" applyFont="1" applyAlignment="1" applyProtection="1">
      <alignment horizontal="left" vertical="center"/>
    </xf>
  </cellXfs>
  <cellStyles count="19">
    <cellStyle name="ハイパーリンク" xfId="1" builtinId="8"/>
    <cellStyle name="ハイパーリンク 2" xfId="16" xr:uid="{00000000-0005-0000-0000-000001000000}"/>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標準" xfId="0" builtinId="0"/>
    <cellStyle name="標準 2" xfId="11" xr:uid="{00000000-0005-0000-0000-000009000000}"/>
    <cellStyle name="標準 3 3" xfId="4" xr:uid="{00000000-0005-0000-0000-00000A000000}"/>
    <cellStyle name="標準 4" xfId="9" xr:uid="{00000000-0005-0000-0000-00000B000000}"/>
    <cellStyle name="標準 5" xfId="3" xr:uid="{00000000-0005-0000-0000-00000C000000}"/>
    <cellStyle name="標準 5 2" xfId="2" xr:uid="{00000000-0005-0000-0000-00000D000000}"/>
    <cellStyle name="標準 5 2 2" xfId="7" xr:uid="{00000000-0005-0000-0000-00000E000000}"/>
    <cellStyle name="標準 5 2 2 2" xfId="13" xr:uid="{00000000-0005-0000-0000-00000F000000}"/>
    <cellStyle name="標準 5 2 2 3" xfId="12" xr:uid="{00000000-0005-0000-0000-000010000000}"/>
    <cellStyle name="標準 8" xfId="15" xr:uid="{00000000-0005-0000-0000-000011000000}"/>
    <cellStyle name="標準 9" xfId="6" xr:uid="{00000000-0005-0000-0000-000012000000}"/>
  </cellStyles>
  <dxfs count="16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BFBFBF"/>
      <color rgb="FFFFFF99"/>
      <color rgb="FF0D0D0D"/>
      <color rgb="FFFFE1FF"/>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X39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3.75" style="143" hidden="1" customWidth="1"/>
    <col min="2" max="3" width="1.625" style="143" customWidth="1"/>
    <col min="4" max="4" width="5" style="143" customWidth="1"/>
    <col min="5" max="5" width="3.75" style="143" customWidth="1"/>
    <col min="6" max="6" width="6.625" style="143" customWidth="1"/>
    <col min="7" max="7" width="3.125" style="143" customWidth="1"/>
    <col min="8" max="8" width="9.375" style="143" customWidth="1"/>
    <col min="9" max="9" width="1.625" style="143" customWidth="1"/>
    <col min="10" max="10" width="13.75" style="143" customWidth="1"/>
    <col min="11" max="11" width="6" style="143" customWidth="1"/>
    <col min="12" max="12" width="6.625" style="143" customWidth="1"/>
    <col min="13" max="13" width="4.625" style="143" customWidth="1"/>
    <col min="14" max="14" width="5.375" style="143" customWidth="1"/>
    <col min="15" max="15" width="5.125" style="143" customWidth="1"/>
    <col min="16" max="17" width="6.625" style="143" customWidth="1"/>
    <col min="18" max="18" width="4.125" style="143" customWidth="1"/>
    <col min="19" max="19" width="14.375" style="143" customWidth="1"/>
    <col min="20" max="20" width="9" style="143" customWidth="1"/>
    <col min="21" max="21" width="6.625" style="143" customWidth="1"/>
    <col min="22" max="22" width="15" style="143" customWidth="1"/>
    <col min="23" max="23" width="3.125" style="143" customWidth="1"/>
    <col min="24" max="24" width="3.625" style="143" customWidth="1"/>
    <col min="25" max="16384" width="9" style="143"/>
  </cols>
  <sheetData>
    <row r="1" spans="1:24" ht="30" customHeight="1" x14ac:dyDescent="0.15">
      <c r="A1" s="511" t="s">
        <v>300</v>
      </c>
      <c r="B1" s="138"/>
      <c r="C1" s="139" t="s">
        <v>254</v>
      </c>
      <c r="D1" s="139"/>
      <c r="E1" s="139"/>
      <c r="F1" s="139"/>
      <c r="G1" s="139"/>
      <c r="H1" s="139"/>
      <c r="I1" s="139"/>
      <c r="J1" s="139"/>
      <c r="K1" s="139"/>
      <c r="L1" s="139"/>
      <c r="M1" s="139"/>
      <c r="N1" s="139"/>
      <c r="O1" s="139"/>
      <c r="P1" s="139"/>
      <c r="Q1" s="139"/>
      <c r="R1" s="139"/>
      <c r="S1" s="139"/>
      <c r="T1" s="139"/>
      <c r="U1" s="140"/>
      <c r="V1" s="510" t="s">
        <v>309</v>
      </c>
      <c r="W1" s="141"/>
      <c r="X1" s="142"/>
    </row>
    <row r="2" spans="1:24" ht="15.75" hidden="1" customHeight="1" x14ac:dyDescent="0.15">
      <c r="A2" s="511" t="s">
        <v>199</v>
      </c>
      <c r="B2" s="138"/>
      <c r="C2" s="144"/>
      <c r="D2" s="144"/>
      <c r="V2" s="145"/>
      <c r="W2" s="146"/>
      <c r="X2" s="1"/>
    </row>
    <row r="3" spans="1:24" ht="30" customHeight="1" x14ac:dyDescent="0.15">
      <c r="A3" s="511" t="s">
        <v>310</v>
      </c>
      <c r="B3" s="138"/>
      <c r="C3" s="143" t="s">
        <v>304</v>
      </c>
    </row>
    <row r="4" spans="1:24" ht="5.25" customHeight="1" x14ac:dyDescent="0.15">
      <c r="A4" s="138"/>
      <c r="B4" s="138"/>
      <c r="C4" s="147"/>
      <c r="D4" s="148"/>
      <c r="E4" s="148"/>
      <c r="F4" s="148"/>
      <c r="G4" s="148"/>
      <c r="H4" s="148"/>
      <c r="I4" s="148"/>
      <c r="J4" s="148"/>
      <c r="K4" s="148"/>
      <c r="L4" s="148"/>
      <c r="M4" s="148"/>
      <c r="N4" s="148"/>
      <c r="O4" s="148"/>
      <c r="P4" s="148"/>
      <c r="Q4" s="148"/>
      <c r="R4" s="148"/>
      <c r="S4" s="148"/>
      <c r="T4" s="148"/>
      <c r="U4" s="148"/>
      <c r="V4" s="148"/>
      <c r="W4" s="149"/>
    </row>
    <row r="5" spans="1:24" ht="15" customHeight="1" x14ac:dyDescent="0.15">
      <c r="A5" s="138"/>
      <c r="B5" s="138"/>
      <c r="C5" s="150" t="s">
        <v>305</v>
      </c>
      <c r="D5" s="151"/>
      <c r="E5" s="151"/>
      <c r="F5" s="151"/>
      <c r="G5" s="151"/>
      <c r="H5" s="151"/>
      <c r="I5" s="151"/>
      <c r="J5" s="151"/>
      <c r="K5" s="151"/>
      <c r="L5" s="151"/>
      <c r="M5" s="151"/>
      <c r="N5" s="151"/>
      <c r="O5" s="151"/>
      <c r="P5" s="151"/>
      <c r="Q5" s="151"/>
      <c r="R5" s="151"/>
      <c r="S5" s="151"/>
      <c r="T5" s="151"/>
      <c r="U5" s="151"/>
      <c r="V5" s="151"/>
      <c r="W5" s="152"/>
    </row>
    <row r="6" spans="1:24" ht="15" customHeight="1" x14ac:dyDescent="0.15">
      <c r="A6" s="138"/>
      <c r="B6" s="138"/>
      <c r="C6" s="150" t="s">
        <v>28</v>
      </c>
      <c r="D6" s="151"/>
      <c r="E6" s="151"/>
      <c r="F6" s="151"/>
      <c r="G6" s="151"/>
      <c r="H6" s="151"/>
      <c r="I6" s="151"/>
      <c r="J6" s="151"/>
      <c r="K6" s="151"/>
      <c r="L6" s="151"/>
      <c r="M6" s="151"/>
      <c r="N6" s="151"/>
      <c r="O6" s="151"/>
      <c r="P6" s="151"/>
      <c r="Q6" s="151"/>
      <c r="R6" s="151"/>
      <c r="S6" s="151"/>
      <c r="T6" s="151"/>
      <c r="U6" s="151"/>
      <c r="V6" s="151"/>
      <c r="W6" s="152"/>
    </row>
    <row r="7" spans="1:24" ht="15" customHeight="1" x14ac:dyDescent="0.15">
      <c r="A7" s="138"/>
      <c r="B7" s="138"/>
      <c r="C7" s="150" t="s">
        <v>29</v>
      </c>
      <c r="D7" s="151"/>
      <c r="E7" s="151"/>
      <c r="F7" s="151"/>
      <c r="G7" s="151"/>
      <c r="H7" s="151"/>
      <c r="I7" s="151"/>
      <c r="J7" s="151"/>
      <c r="K7" s="151"/>
      <c r="L7" s="151"/>
      <c r="M7" s="151"/>
      <c r="N7" s="151"/>
      <c r="O7" s="151"/>
      <c r="P7" s="151"/>
      <c r="Q7" s="151"/>
      <c r="R7" s="151"/>
      <c r="S7" s="151"/>
      <c r="T7" s="151"/>
      <c r="U7" s="151"/>
      <c r="V7" s="151"/>
      <c r="W7" s="152"/>
    </row>
    <row r="8" spans="1:24" ht="13.5" hidden="1" x14ac:dyDescent="0.15">
      <c r="A8" s="138"/>
      <c r="B8" s="138"/>
      <c r="C8" s="150"/>
      <c r="D8" s="151"/>
      <c r="E8" s="151"/>
      <c r="F8" s="151"/>
      <c r="G8" s="151"/>
      <c r="H8" s="151"/>
      <c r="I8" s="151"/>
      <c r="J8" s="151"/>
      <c r="K8" s="151"/>
      <c r="L8" s="151"/>
      <c r="M8" s="151"/>
      <c r="N8" s="151"/>
      <c r="O8" s="151"/>
      <c r="P8" s="151"/>
      <c r="Q8" s="151"/>
      <c r="R8" s="151"/>
      <c r="S8" s="151"/>
      <c r="T8" s="151"/>
      <c r="U8" s="151"/>
      <c r="V8" s="151"/>
      <c r="W8" s="152"/>
    </row>
    <row r="9" spans="1:24" ht="5.25" customHeight="1" x14ac:dyDescent="0.15">
      <c r="A9" s="138"/>
      <c r="B9" s="138"/>
      <c r="C9" s="153"/>
      <c r="D9" s="154"/>
      <c r="E9" s="154"/>
      <c r="F9" s="154"/>
      <c r="G9" s="154"/>
      <c r="H9" s="154"/>
      <c r="I9" s="154"/>
      <c r="J9" s="154"/>
      <c r="K9" s="154"/>
      <c r="L9" s="154"/>
      <c r="M9" s="154"/>
      <c r="N9" s="154"/>
      <c r="O9" s="154"/>
      <c r="P9" s="154"/>
      <c r="Q9" s="154"/>
      <c r="R9" s="154"/>
      <c r="S9" s="154"/>
      <c r="T9" s="154"/>
      <c r="U9" s="154"/>
      <c r="V9" s="154"/>
      <c r="W9" s="155"/>
    </row>
    <row r="10" spans="1:24" ht="27" hidden="1" customHeight="1" x14ac:dyDescent="0.15">
      <c r="A10" s="138"/>
      <c r="B10" s="138"/>
    </row>
    <row r="11" spans="1:24" ht="15.75" hidden="1" customHeight="1" x14ac:dyDescent="0.15">
      <c r="A11" s="138"/>
      <c r="B11" s="138"/>
    </row>
    <row r="12" spans="1:24" ht="15.75" hidden="1" customHeight="1" x14ac:dyDescent="0.15">
      <c r="A12" s="138"/>
      <c r="B12" s="138"/>
    </row>
    <row r="13" spans="1:24" ht="27" customHeight="1" x14ac:dyDescent="0.15">
      <c r="A13" s="138"/>
      <c r="B13" s="138"/>
    </row>
    <row r="14" spans="1:24" ht="15.75" hidden="1" customHeight="1" x14ac:dyDescent="0.15">
      <c r="A14" s="138"/>
      <c r="B14" s="138"/>
    </row>
    <row r="15" spans="1:24" ht="15.75" hidden="1" customHeight="1" x14ac:dyDescent="0.15">
      <c r="A15" s="138"/>
      <c r="B15" s="138"/>
    </row>
    <row r="16" spans="1:24" ht="15.75" hidden="1" customHeight="1" x14ac:dyDescent="0.15">
      <c r="A16" s="138"/>
      <c r="B16" s="138"/>
    </row>
    <row r="17" spans="1:23" ht="20.100000000000001" customHeight="1" x14ac:dyDescent="0.15">
      <c r="A17" s="138"/>
      <c r="B17" s="138"/>
      <c r="C17" s="156" t="s">
        <v>172</v>
      </c>
      <c r="D17" s="157"/>
      <c r="E17" s="157"/>
      <c r="F17" s="157"/>
      <c r="G17" s="157"/>
      <c r="H17" s="158"/>
    </row>
    <row r="18" spans="1:23" ht="15.75" customHeight="1" x14ac:dyDescent="0.15">
      <c r="A18" s="138"/>
      <c r="B18" s="138"/>
      <c r="C18" s="159"/>
      <c r="D18" s="160"/>
      <c r="E18" s="160"/>
      <c r="F18" s="160"/>
      <c r="G18" s="160"/>
      <c r="H18" s="160"/>
      <c r="I18" s="161"/>
      <c r="J18" s="161"/>
      <c r="K18" s="161"/>
      <c r="L18" s="161"/>
      <c r="M18" s="161"/>
      <c r="N18" s="161"/>
      <c r="O18" s="161"/>
      <c r="P18" s="161"/>
      <c r="Q18" s="161"/>
      <c r="R18" s="161"/>
      <c r="S18" s="161"/>
      <c r="T18" s="161"/>
      <c r="U18" s="161"/>
      <c r="V18" s="161"/>
      <c r="W18" s="162"/>
    </row>
    <row r="19" spans="1:23" ht="15.75" hidden="1" customHeight="1" x14ac:dyDescent="0.15">
      <c r="A19" s="138"/>
      <c r="B19" s="138"/>
      <c r="C19" s="159"/>
      <c r="D19" s="160"/>
      <c r="E19" s="160"/>
      <c r="F19" s="160"/>
      <c r="G19" s="160"/>
      <c r="H19" s="160"/>
      <c r="I19" s="163"/>
      <c r="J19" s="163"/>
      <c r="K19" s="163"/>
      <c r="L19" s="163"/>
      <c r="M19" s="163"/>
      <c r="N19" s="163"/>
      <c r="O19" s="163"/>
      <c r="P19" s="163"/>
      <c r="Q19" s="163"/>
      <c r="R19" s="163"/>
      <c r="S19" s="163"/>
      <c r="T19" s="163"/>
      <c r="U19" s="163"/>
      <c r="V19" s="163"/>
      <c r="W19" s="164"/>
    </row>
    <row r="20" spans="1:23" ht="20.100000000000001" customHeight="1" x14ac:dyDescent="0.15">
      <c r="A20" s="138">
        <f>IF(TRIM($I20)="", 1001, 0)</f>
        <v>1001</v>
      </c>
      <c r="B20" s="138"/>
      <c r="C20" s="165"/>
      <c r="D20" s="166">
        <v>1</v>
      </c>
      <c r="E20" s="143" t="s">
        <v>0</v>
      </c>
      <c r="I20" s="24"/>
      <c r="J20" s="17"/>
      <c r="K20" s="17"/>
      <c r="L20" s="17"/>
      <c r="M20" s="17"/>
      <c r="N20" s="163"/>
      <c r="O20" s="163"/>
      <c r="P20" s="163"/>
      <c r="Q20" s="163"/>
      <c r="R20" s="163"/>
      <c r="S20" s="163"/>
      <c r="T20" s="163"/>
      <c r="U20" s="163"/>
      <c r="V20" s="163"/>
      <c r="W20" s="164"/>
    </row>
    <row r="21" spans="1:23" ht="20.100000000000001" customHeight="1" x14ac:dyDescent="0.15">
      <c r="A21" s="138"/>
      <c r="B21" s="138"/>
      <c r="C21" s="165"/>
      <c r="D21" s="166"/>
      <c r="E21" s="163"/>
      <c r="F21" s="163"/>
      <c r="G21" s="163"/>
      <c r="H21" s="163"/>
      <c r="I21" s="167"/>
      <c r="J21" s="168" t="s">
        <v>283</v>
      </c>
      <c r="K21" s="169"/>
      <c r="L21" s="169"/>
      <c r="M21" s="169"/>
      <c r="N21" s="169"/>
      <c r="O21" s="169"/>
      <c r="P21" s="169"/>
      <c r="Q21" s="169"/>
      <c r="R21" s="169"/>
      <c r="S21" s="169"/>
      <c r="T21" s="169"/>
      <c r="U21" s="169"/>
      <c r="V21" s="169"/>
      <c r="W21" s="164"/>
    </row>
    <row r="22" spans="1:23" ht="20.100000000000001" customHeight="1" x14ac:dyDescent="0.15">
      <c r="A22" s="138">
        <f>IF(AND(TRIM($I22)&lt;&gt;"", OR(ISERROR(FIND("@"&amp;LEFT($I22,3)&amp;"@", 都道府県3))=FALSE, ISERROR(FIND("@"&amp;LEFT($I22,4)&amp;"@",都道府県4))=FALSE))=FALSE, 1001, 0)</f>
        <v>1001</v>
      </c>
      <c r="B22" s="138"/>
      <c r="C22" s="165"/>
      <c r="D22" s="166">
        <v>2</v>
      </c>
      <c r="E22" s="143" t="s">
        <v>1</v>
      </c>
      <c r="I22" s="23"/>
      <c r="J22" s="23"/>
      <c r="K22" s="23"/>
      <c r="L22" s="23"/>
      <c r="M22" s="23"/>
      <c r="N22" s="23"/>
      <c r="O22" s="23"/>
      <c r="P22" s="23"/>
      <c r="Q22" s="23"/>
      <c r="R22" s="23"/>
      <c r="S22" s="23"/>
      <c r="T22" s="23"/>
      <c r="U22" s="23"/>
      <c r="V22" s="23"/>
      <c r="W22" s="164"/>
    </row>
    <row r="23" spans="1:23" ht="20.100000000000001" customHeight="1" x14ac:dyDescent="0.15">
      <c r="A23" s="138"/>
      <c r="B23" s="138"/>
      <c r="C23" s="165"/>
      <c r="D23" s="166"/>
      <c r="E23" s="163"/>
      <c r="F23" s="163"/>
      <c r="G23" s="163"/>
      <c r="H23" s="163"/>
      <c r="I23" s="167"/>
      <c r="J23" s="168" t="s">
        <v>31</v>
      </c>
      <c r="K23" s="169"/>
      <c r="L23" s="169"/>
      <c r="M23" s="169"/>
      <c r="N23" s="169"/>
      <c r="O23" s="169"/>
      <c r="P23" s="169"/>
      <c r="Q23" s="169"/>
      <c r="R23" s="169"/>
      <c r="S23" s="169"/>
      <c r="T23" s="169"/>
      <c r="U23" s="169"/>
      <c r="V23" s="169"/>
      <c r="W23" s="164"/>
    </row>
    <row r="24" spans="1:23" ht="20.100000000000001" customHeight="1" x14ac:dyDescent="0.15">
      <c r="A24" s="138">
        <f>IF(TRIM($I24)="", 1001, 0)</f>
        <v>1001</v>
      </c>
      <c r="B24" s="138"/>
      <c r="C24" s="165"/>
      <c r="D24" s="166">
        <v>3</v>
      </c>
      <c r="E24" s="143" t="s">
        <v>2</v>
      </c>
      <c r="I24" s="22"/>
      <c r="J24" s="22"/>
      <c r="K24" s="22"/>
      <c r="L24" s="22"/>
      <c r="M24" s="22"/>
      <c r="N24" s="22"/>
      <c r="O24" s="22"/>
      <c r="P24" s="22"/>
      <c r="Q24" s="22"/>
      <c r="R24" s="22"/>
      <c r="S24" s="22"/>
      <c r="T24" s="22"/>
      <c r="U24" s="22"/>
      <c r="V24" s="22"/>
      <c r="W24" s="164"/>
    </row>
    <row r="25" spans="1:23" ht="20.100000000000001" customHeight="1" x14ac:dyDescent="0.15">
      <c r="A25" s="138"/>
      <c r="B25" s="138"/>
      <c r="C25" s="170"/>
      <c r="D25" s="163"/>
      <c r="E25" s="163"/>
      <c r="F25" s="163"/>
      <c r="G25" s="163"/>
      <c r="H25" s="163"/>
      <c r="I25" s="167"/>
      <c r="J25" s="168" t="s">
        <v>284</v>
      </c>
      <c r="K25" s="169"/>
      <c r="L25" s="169"/>
      <c r="M25" s="169"/>
      <c r="N25" s="169"/>
      <c r="O25" s="169"/>
      <c r="P25" s="169"/>
      <c r="Q25" s="169"/>
      <c r="R25" s="169"/>
      <c r="S25" s="169"/>
      <c r="T25" s="169"/>
      <c r="U25" s="169"/>
      <c r="V25" s="169"/>
      <c r="W25" s="164"/>
    </row>
    <row r="26" spans="1:23" ht="20.100000000000001" customHeight="1" x14ac:dyDescent="0.15">
      <c r="A26" s="138">
        <f>IF(TRIM($I26)="", 1001, 0)</f>
        <v>1001</v>
      </c>
      <c r="B26" s="138"/>
      <c r="C26" s="165"/>
      <c r="D26" s="166">
        <v>4</v>
      </c>
      <c r="E26" s="143" t="s">
        <v>3</v>
      </c>
      <c r="I26" s="22"/>
      <c r="J26" s="22"/>
      <c r="K26" s="22"/>
      <c r="L26" s="22"/>
      <c r="M26" s="22"/>
      <c r="N26" s="22"/>
      <c r="O26" s="22"/>
      <c r="P26" s="22"/>
      <c r="Q26" s="22"/>
      <c r="R26" s="22"/>
      <c r="S26" s="22"/>
      <c r="T26" s="22"/>
      <c r="U26" s="22"/>
      <c r="V26" s="22"/>
      <c r="W26" s="164"/>
    </row>
    <row r="27" spans="1:23" ht="20.100000000000001" customHeight="1" x14ac:dyDescent="0.15">
      <c r="A27" s="138"/>
      <c r="B27" s="138"/>
      <c r="C27" s="170"/>
      <c r="D27" s="163"/>
      <c r="E27" s="163"/>
      <c r="F27" s="163"/>
      <c r="G27" s="163"/>
      <c r="H27" s="163"/>
      <c r="I27" s="167"/>
      <c r="J27" s="168" t="s">
        <v>285</v>
      </c>
      <c r="K27" s="169"/>
      <c r="L27" s="169"/>
      <c r="M27" s="169"/>
      <c r="N27" s="169"/>
      <c r="O27" s="169"/>
      <c r="P27" s="169"/>
      <c r="Q27" s="169"/>
      <c r="R27" s="169"/>
      <c r="S27" s="169"/>
      <c r="T27" s="169"/>
      <c r="U27" s="169"/>
      <c r="V27" s="169"/>
      <c r="W27" s="164"/>
    </row>
    <row r="28" spans="1:23" ht="20.100000000000001" customHeight="1" x14ac:dyDescent="0.15">
      <c r="A28" s="138">
        <f>IF(TRIM($I28)="", 1001, 0)</f>
        <v>1001</v>
      </c>
      <c r="B28" s="138"/>
      <c r="C28" s="165"/>
      <c r="D28" s="166">
        <v>5</v>
      </c>
      <c r="E28" s="143" t="s">
        <v>26</v>
      </c>
      <c r="I28" s="22"/>
      <c r="J28" s="22"/>
      <c r="K28" s="22"/>
      <c r="L28" s="22"/>
      <c r="M28" s="22"/>
      <c r="N28" s="22"/>
      <c r="O28" s="22"/>
      <c r="P28" s="22"/>
      <c r="Q28" s="22"/>
      <c r="R28" s="22"/>
      <c r="S28" s="22"/>
      <c r="T28" s="22"/>
      <c r="U28" s="22"/>
      <c r="V28" s="22"/>
      <c r="W28" s="164"/>
    </row>
    <row r="29" spans="1:23" ht="20.100000000000001" customHeight="1" x14ac:dyDescent="0.15">
      <c r="A29" s="138"/>
      <c r="B29" s="138"/>
      <c r="C29" s="170"/>
      <c r="D29" s="163"/>
      <c r="E29" s="163"/>
      <c r="F29" s="163"/>
      <c r="G29" s="163"/>
      <c r="H29" s="163"/>
      <c r="I29" s="171"/>
      <c r="J29" s="168" t="s">
        <v>27</v>
      </c>
      <c r="K29" s="169"/>
      <c r="L29" s="169"/>
      <c r="M29" s="169"/>
      <c r="N29" s="169"/>
      <c r="O29" s="169"/>
      <c r="P29" s="169"/>
      <c r="Q29" s="169"/>
      <c r="R29" s="169"/>
      <c r="S29" s="169"/>
      <c r="T29" s="169"/>
      <c r="U29" s="169"/>
      <c r="V29" s="169"/>
      <c r="W29" s="172"/>
    </row>
    <row r="30" spans="1:23" ht="20.100000000000001" customHeight="1" x14ac:dyDescent="0.15">
      <c r="A30" s="138">
        <f>IF(TRIM($I30)="", 1001, 0)</f>
        <v>1001</v>
      </c>
      <c r="B30" s="138"/>
      <c r="C30" s="165"/>
      <c r="D30" s="166">
        <v>6</v>
      </c>
      <c r="E30" s="143" t="s">
        <v>4</v>
      </c>
      <c r="I30" s="22"/>
      <c r="J30" s="22"/>
      <c r="K30" s="22"/>
      <c r="L30" s="22"/>
      <c r="M30" s="22"/>
      <c r="N30" s="22"/>
      <c r="O30" s="22"/>
      <c r="P30" s="22"/>
      <c r="Q30" s="22"/>
      <c r="R30" s="22"/>
      <c r="S30" s="22"/>
      <c r="T30" s="22"/>
      <c r="U30" s="22"/>
      <c r="V30" s="22"/>
      <c r="W30" s="164"/>
    </row>
    <row r="31" spans="1:23" ht="20.100000000000001" customHeight="1" x14ac:dyDescent="0.15">
      <c r="A31" s="138"/>
      <c r="B31" s="138"/>
      <c r="C31" s="170"/>
      <c r="D31" s="163"/>
      <c r="E31" s="163"/>
      <c r="F31" s="163"/>
      <c r="G31" s="163"/>
      <c r="H31" s="163"/>
      <c r="I31" s="171"/>
      <c r="J31" s="168" t="s">
        <v>11</v>
      </c>
      <c r="K31" s="169"/>
      <c r="L31" s="169"/>
      <c r="M31" s="169"/>
      <c r="N31" s="169"/>
      <c r="O31" s="169"/>
      <c r="P31" s="169"/>
      <c r="Q31" s="169"/>
      <c r="R31" s="169"/>
      <c r="S31" s="169"/>
      <c r="T31" s="169"/>
      <c r="U31" s="169"/>
      <c r="V31" s="169"/>
      <c r="W31" s="172"/>
    </row>
    <row r="32" spans="1:23" ht="20.100000000000001" customHeight="1" x14ac:dyDescent="0.15">
      <c r="A32" s="138">
        <f>IF(TRIM($I32)="", 1001, 0)</f>
        <v>1001</v>
      </c>
      <c r="B32" s="138"/>
      <c r="C32" s="165"/>
      <c r="D32" s="166">
        <v>7</v>
      </c>
      <c r="E32" s="143" t="s">
        <v>5</v>
      </c>
      <c r="I32" s="22"/>
      <c r="J32" s="22"/>
      <c r="K32" s="22"/>
      <c r="L32" s="22"/>
      <c r="M32" s="22"/>
      <c r="N32" s="22"/>
      <c r="O32" s="22"/>
      <c r="P32" s="22"/>
      <c r="Q32" s="22"/>
      <c r="R32" s="22"/>
      <c r="S32" s="22"/>
      <c r="T32" s="22"/>
      <c r="U32" s="22"/>
      <c r="V32" s="22"/>
      <c r="W32" s="164"/>
    </row>
    <row r="33" spans="1:24" ht="20.100000000000001" customHeight="1" x14ac:dyDescent="0.15">
      <c r="A33" s="138"/>
      <c r="B33" s="138"/>
      <c r="C33" s="170"/>
      <c r="D33" s="163"/>
      <c r="E33" s="163"/>
      <c r="F33" s="163"/>
      <c r="G33" s="163"/>
      <c r="H33" s="163"/>
      <c r="I33" s="171"/>
      <c r="J33" s="168" t="s">
        <v>12</v>
      </c>
      <c r="K33" s="169"/>
      <c r="L33" s="169"/>
      <c r="M33" s="169"/>
      <c r="N33" s="169"/>
      <c r="O33" s="169"/>
      <c r="P33" s="169"/>
      <c r="Q33" s="169"/>
      <c r="R33" s="169"/>
      <c r="S33" s="169"/>
      <c r="T33" s="169"/>
      <c r="U33" s="169"/>
      <c r="V33" s="169"/>
      <c r="W33" s="164"/>
    </row>
    <row r="34" spans="1:24" ht="20.100000000000001" customHeight="1" x14ac:dyDescent="0.15">
      <c r="A34" s="138">
        <f>IF(NOT(AND(TRIM($I34)&lt;&gt;"",ISNUMBER(VALUE(SUBSTITUTE($I34,"-",""))))), 1001, 0)</f>
        <v>1001</v>
      </c>
      <c r="B34" s="138"/>
      <c r="C34" s="165"/>
      <c r="D34" s="166">
        <v>8</v>
      </c>
      <c r="E34" s="143" t="s">
        <v>6</v>
      </c>
      <c r="I34" s="22"/>
      <c r="J34" s="22"/>
      <c r="K34" s="22"/>
      <c r="L34" s="22"/>
      <c r="M34" s="22"/>
      <c r="N34" s="163"/>
      <c r="O34" s="163"/>
      <c r="P34" s="163"/>
      <c r="Q34" s="163"/>
      <c r="R34" s="163"/>
      <c r="S34" s="163"/>
      <c r="T34" s="163"/>
      <c r="U34" s="163"/>
      <c r="V34" s="163"/>
      <c r="W34" s="164"/>
    </row>
    <row r="35" spans="1:24" ht="20.100000000000001" customHeight="1" x14ac:dyDescent="0.15">
      <c r="A35" s="138"/>
      <c r="B35" s="138"/>
      <c r="C35" s="170"/>
      <c r="D35" s="163"/>
      <c r="E35" s="163"/>
      <c r="F35" s="163"/>
      <c r="G35" s="163"/>
      <c r="H35" s="163"/>
      <c r="I35" s="173"/>
      <c r="J35" s="168" t="s">
        <v>286</v>
      </c>
      <c r="K35" s="169"/>
      <c r="L35" s="169"/>
      <c r="M35" s="169"/>
      <c r="N35" s="169"/>
      <c r="O35" s="169"/>
      <c r="P35" s="169"/>
      <c r="Q35" s="169"/>
      <c r="R35" s="169"/>
      <c r="S35" s="169"/>
      <c r="T35" s="169"/>
      <c r="U35" s="169"/>
      <c r="V35" s="169"/>
      <c r="W35" s="164"/>
    </row>
    <row r="36" spans="1:24" ht="20.100000000000001" customHeight="1" x14ac:dyDescent="0.15">
      <c r="A36" s="138">
        <f>IF(NOT(AND(TRIM($I36)&lt;&gt;"",ISNUMBER(VALUE(SUBSTITUTE($I36,"-",""))))), 1001, 0)</f>
        <v>1001</v>
      </c>
      <c r="B36" s="138"/>
      <c r="C36" s="165"/>
      <c r="D36" s="166">
        <v>9</v>
      </c>
      <c r="E36" s="143" t="s">
        <v>7</v>
      </c>
      <c r="I36" s="22"/>
      <c r="J36" s="17"/>
      <c r="K36" s="17"/>
      <c r="L36" s="17"/>
      <c r="M36" s="17"/>
      <c r="N36" s="163"/>
      <c r="O36" s="163"/>
      <c r="P36" s="163"/>
      <c r="Q36" s="163"/>
      <c r="R36" s="163"/>
      <c r="S36" s="163"/>
      <c r="T36" s="163"/>
      <c r="U36" s="163"/>
      <c r="V36" s="163"/>
      <c r="W36" s="164"/>
    </row>
    <row r="37" spans="1:24" ht="20.100000000000001" customHeight="1" x14ac:dyDescent="0.15">
      <c r="A37" s="138"/>
      <c r="B37" s="138"/>
      <c r="C37" s="170"/>
      <c r="D37" s="163"/>
      <c r="E37" s="163"/>
      <c r="F37" s="163"/>
      <c r="G37" s="163"/>
      <c r="H37" s="163"/>
      <c r="I37" s="171"/>
      <c r="J37" s="168" t="s">
        <v>286</v>
      </c>
      <c r="K37" s="169"/>
      <c r="L37" s="169"/>
      <c r="M37" s="169"/>
      <c r="N37" s="169"/>
      <c r="O37" s="169"/>
      <c r="P37" s="169"/>
      <c r="Q37" s="169"/>
      <c r="R37" s="169"/>
      <c r="S37" s="169"/>
      <c r="T37" s="169"/>
      <c r="U37" s="169"/>
      <c r="V37" s="169"/>
      <c r="W37" s="164"/>
    </row>
    <row r="38" spans="1:24" ht="20.100000000000001" customHeight="1" x14ac:dyDescent="0.15">
      <c r="A38" s="138">
        <f>IF(AND($I63="しない",TRIM($I38)=""), 1001, 0)</f>
        <v>0</v>
      </c>
      <c r="B38" s="138"/>
      <c r="C38" s="165"/>
      <c r="D38" s="166">
        <v>10</v>
      </c>
      <c r="E38" s="143" t="s">
        <v>10</v>
      </c>
      <c r="I38" s="22"/>
      <c r="J38" s="22"/>
      <c r="K38" s="22"/>
      <c r="L38" s="22"/>
      <c r="M38" s="22"/>
      <c r="N38" s="22"/>
      <c r="O38" s="22"/>
      <c r="P38" s="22"/>
      <c r="Q38" s="22"/>
      <c r="R38" s="22"/>
      <c r="S38" s="22"/>
      <c r="T38" s="22"/>
      <c r="U38" s="22"/>
      <c r="V38" s="22"/>
      <c r="W38" s="164"/>
    </row>
    <row r="39" spans="1:24" ht="30" customHeight="1" x14ac:dyDescent="0.15">
      <c r="A39" s="138"/>
      <c r="B39" s="138"/>
      <c r="C39" s="170"/>
      <c r="D39" s="163"/>
      <c r="E39" s="163"/>
      <c r="F39" s="163"/>
      <c r="G39" s="163"/>
      <c r="H39" s="163"/>
      <c r="I39" s="171"/>
      <c r="J39" s="174" t="s">
        <v>263</v>
      </c>
      <c r="K39" s="175"/>
      <c r="L39" s="175"/>
      <c r="M39" s="175"/>
      <c r="N39" s="175"/>
      <c r="O39" s="175"/>
      <c r="P39" s="175"/>
      <c r="Q39" s="175"/>
      <c r="R39" s="175"/>
      <c r="S39" s="175"/>
      <c r="T39" s="175"/>
      <c r="U39" s="175"/>
      <c r="V39" s="175"/>
      <c r="W39" s="164"/>
    </row>
    <row r="40" spans="1:24" ht="20.100000000000001" customHeight="1" x14ac:dyDescent="0.15">
      <c r="A40" s="138">
        <f>IF(AND($I40&lt;&gt;"一致する", $I40&lt;&gt;"一致しない"), 1001, 0)</f>
        <v>0</v>
      </c>
      <c r="B40" s="138"/>
      <c r="C40" s="165"/>
      <c r="D40" s="166">
        <v>11</v>
      </c>
      <c r="E40" s="143" t="s">
        <v>268</v>
      </c>
      <c r="I40" s="22" t="s">
        <v>269</v>
      </c>
      <c r="J40" s="17"/>
      <c r="K40" s="17"/>
      <c r="L40" s="17"/>
      <c r="M40" s="17"/>
      <c r="N40" s="176"/>
      <c r="O40" s="176"/>
      <c r="P40" s="176"/>
      <c r="Q40" s="176"/>
      <c r="R40" s="176"/>
      <c r="S40" s="176"/>
      <c r="T40" s="176"/>
      <c r="U40" s="176"/>
      <c r="V40" s="176"/>
      <c r="W40" s="177"/>
      <c r="X40" s="163"/>
    </row>
    <row r="41" spans="1:24" ht="20.100000000000001" customHeight="1" x14ac:dyDescent="0.15">
      <c r="A41" s="138"/>
      <c r="B41" s="138"/>
      <c r="C41" s="170"/>
      <c r="D41" s="163"/>
      <c r="E41" s="163"/>
      <c r="F41" s="163"/>
      <c r="G41" s="163"/>
      <c r="H41" s="163"/>
      <c r="I41" s="171"/>
      <c r="J41" s="168" t="s">
        <v>288</v>
      </c>
      <c r="K41" s="178"/>
      <c r="L41" s="178"/>
      <c r="M41" s="178"/>
      <c r="N41" s="178"/>
      <c r="O41" s="178"/>
      <c r="P41" s="178"/>
      <c r="Q41" s="178"/>
      <c r="R41" s="178"/>
      <c r="S41" s="178"/>
      <c r="T41" s="178"/>
      <c r="U41" s="178"/>
      <c r="V41" s="178"/>
      <c r="W41" s="172"/>
      <c r="X41" s="163"/>
    </row>
    <row r="42" spans="1:24" ht="15.75" customHeight="1" x14ac:dyDescent="0.15">
      <c r="A42" s="138"/>
      <c r="B42" s="138"/>
      <c r="C42" s="179"/>
      <c r="D42" s="180"/>
      <c r="E42" s="180"/>
      <c r="F42" s="180"/>
      <c r="G42" s="180"/>
      <c r="H42" s="180"/>
      <c r="I42" s="181"/>
      <c r="J42" s="181"/>
      <c r="K42" s="181"/>
      <c r="L42" s="181"/>
      <c r="M42" s="181"/>
      <c r="N42" s="181"/>
      <c r="O42" s="181"/>
      <c r="P42" s="181"/>
      <c r="Q42" s="181"/>
      <c r="R42" s="181"/>
      <c r="S42" s="181"/>
      <c r="T42" s="181"/>
      <c r="U42" s="181"/>
      <c r="V42" s="181"/>
      <c r="W42" s="182"/>
    </row>
    <row r="43" spans="1:24" ht="15.75" customHeight="1" x14ac:dyDescent="0.15">
      <c r="A43" s="138"/>
      <c r="B43" s="138"/>
      <c r="C43" s="163"/>
      <c r="D43" s="163"/>
      <c r="E43" s="163"/>
      <c r="F43" s="163"/>
      <c r="G43" s="163"/>
      <c r="H43" s="163"/>
      <c r="I43" s="178"/>
      <c r="J43" s="178"/>
      <c r="K43" s="178"/>
      <c r="L43" s="178"/>
      <c r="M43" s="178"/>
      <c r="N43" s="178"/>
      <c r="O43" s="178"/>
      <c r="P43" s="178"/>
      <c r="Q43" s="178"/>
      <c r="R43" s="178"/>
      <c r="S43" s="178"/>
      <c r="T43" s="178"/>
      <c r="U43" s="178"/>
      <c r="V43" s="178"/>
      <c r="W43" s="163"/>
    </row>
    <row r="44" spans="1:24" ht="15.75" hidden="1" customHeight="1" x14ac:dyDescent="0.15">
      <c r="A44" s="138"/>
      <c r="B44" s="138"/>
      <c r="C44" s="163"/>
      <c r="D44" s="163"/>
      <c r="E44" s="163"/>
      <c r="F44" s="163"/>
      <c r="G44" s="163"/>
      <c r="H44" s="163"/>
      <c r="I44" s="178"/>
      <c r="J44" s="163"/>
      <c r="K44" s="163"/>
      <c r="L44" s="163"/>
      <c r="M44" s="163"/>
      <c r="N44" s="163"/>
      <c r="O44" s="163"/>
      <c r="P44" s="163"/>
      <c r="Q44" s="163"/>
      <c r="R44" s="163"/>
      <c r="S44" s="163"/>
      <c r="T44" s="163"/>
      <c r="U44" s="163"/>
      <c r="V44" s="163"/>
      <c r="W44" s="163"/>
    </row>
    <row r="45" spans="1:24" ht="15.75" hidden="1" customHeight="1" x14ac:dyDescent="0.15">
      <c r="A45" s="138"/>
      <c r="B45" s="138"/>
    </row>
    <row r="46" spans="1:24" ht="15.75" hidden="1" customHeight="1" x14ac:dyDescent="0.15">
      <c r="A46" s="138"/>
      <c r="B46" s="138"/>
    </row>
    <row r="47" spans="1:24" ht="15.75" hidden="1" customHeight="1" x14ac:dyDescent="0.15">
      <c r="A47" s="138"/>
      <c r="B47" s="138"/>
    </row>
    <row r="48" spans="1:24" ht="15.75" hidden="1" customHeight="1" x14ac:dyDescent="0.15">
      <c r="A48" s="138"/>
      <c r="B48" s="138"/>
    </row>
    <row r="49" spans="1:24" ht="15.75" hidden="1" customHeight="1" x14ac:dyDescent="0.15">
      <c r="A49" s="138"/>
      <c r="B49" s="138"/>
    </row>
    <row r="50" spans="1:24" ht="15.75" hidden="1" customHeight="1" x14ac:dyDescent="0.15">
      <c r="A50" s="138"/>
      <c r="B50" s="138"/>
    </row>
    <row r="51" spans="1:24" ht="15.75" hidden="1" customHeight="1" x14ac:dyDescent="0.15">
      <c r="A51" s="138"/>
      <c r="B51" s="138"/>
    </row>
    <row r="52" spans="1:24" ht="15.75" hidden="1" customHeight="1" x14ac:dyDescent="0.15">
      <c r="A52" s="138"/>
      <c r="B52" s="138"/>
    </row>
    <row r="53" spans="1:24" ht="15.75" hidden="1" customHeight="1" x14ac:dyDescent="0.15">
      <c r="A53" s="138"/>
      <c r="B53" s="138"/>
    </row>
    <row r="54" spans="1:24" ht="15.75" hidden="1" customHeight="1" x14ac:dyDescent="0.15">
      <c r="A54" s="138"/>
      <c r="B54" s="138"/>
    </row>
    <row r="55" spans="1:24" ht="15.75" hidden="1" customHeight="1" x14ac:dyDescent="0.15">
      <c r="A55" s="138"/>
      <c r="B55" s="138"/>
    </row>
    <row r="56" spans="1:24" ht="15.75" hidden="1" customHeight="1" x14ac:dyDescent="0.15">
      <c r="A56" s="138"/>
      <c r="B56" s="138"/>
    </row>
    <row r="57" spans="1:24" ht="15.75" hidden="1" customHeight="1" x14ac:dyDescent="0.15">
      <c r="A57" s="138"/>
      <c r="B57" s="138"/>
    </row>
    <row r="58" spans="1:24" ht="15.75" hidden="1" customHeight="1" x14ac:dyDescent="0.15">
      <c r="A58" s="138"/>
      <c r="B58" s="138"/>
    </row>
    <row r="59" spans="1:24" ht="15.75" customHeight="1" x14ac:dyDescent="0.15">
      <c r="A59" s="138"/>
      <c r="B59" s="138"/>
    </row>
    <row r="60" spans="1:24" ht="20.100000000000001" customHeight="1" x14ac:dyDescent="0.15">
      <c r="A60" s="138"/>
      <c r="B60" s="138"/>
      <c r="C60" s="183" t="s">
        <v>173</v>
      </c>
      <c r="D60" s="184"/>
      <c r="E60" s="184"/>
      <c r="F60" s="184"/>
      <c r="G60" s="184"/>
      <c r="H60" s="185"/>
    </row>
    <row r="61" spans="1:24" ht="15.75" customHeight="1" x14ac:dyDescent="0.15">
      <c r="A61" s="138"/>
      <c r="B61" s="138"/>
      <c r="C61" s="159"/>
      <c r="D61" s="160"/>
      <c r="E61" s="160"/>
      <c r="F61" s="160"/>
      <c r="G61" s="160"/>
      <c r="H61" s="160"/>
      <c r="I61" s="161"/>
      <c r="J61" s="161"/>
      <c r="K61" s="161"/>
      <c r="L61" s="161"/>
      <c r="M61" s="161"/>
      <c r="N61" s="161"/>
      <c r="O61" s="161"/>
      <c r="P61" s="161"/>
      <c r="Q61" s="161"/>
      <c r="R61" s="161"/>
      <c r="S61" s="161"/>
      <c r="T61" s="161"/>
      <c r="U61" s="161"/>
      <c r="V61" s="161"/>
      <c r="W61" s="162"/>
    </row>
    <row r="62" spans="1:24" ht="20.100000000000001" customHeight="1" x14ac:dyDescent="0.15">
      <c r="A62" s="138"/>
      <c r="B62" s="138"/>
      <c r="C62" s="159"/>
      <c r="D62" s="186" t="s">
        <v>255</v>
      </c>
      <c r="E62" s="186"/>
      <c r="F62" s="186"/>
      <c r="G62" s="186"/>
      <c r="H62" s="186"/>
      <c r="I62" s="186"/>
      <c r="J62" s="186"/>
      <c r="K62" s="186"/>
      <c r="L62" s="186"/>
      <c r="M62" s="186"/>
      <c r="N62" s="186"/>
      <c r="O62" s="186"/>
      <c r="P62" s="186"/>
      <c r="Q62" s="186"/>
      <c r="R62" s="186"/>
      <c r="S62" s="186"/>
      <c r="T62" s="186"/>
      <c r="U62" s="186"/>
      <c r="V62" s="186"/>
      <c r="W62" s="164"/>
    </row>
    <row r="63" spans="1:24" ht="20.100000000000001" customHeight="1" x14ac:dyDescent="0.15">
      <c r="A63" s="138">
        <f>IF(AND($I63&lt;&gt;"しない", $I63&lt;&gt;"する"), 1001, 0)</f>
        <v>1001</v>
      </c>
      <c r="B63" s="138"/>
      <c r="C63" s="159"/>
      <c r="D63" s="166">
        <v>1</v>
      </c>
      <c r="E63" s="163" t="s">
        <v>256</v>
      </c>
      <c r="F63" s="163"/>
      <c r="G63" s="163"/>
      <c r="H63" s="163"/>
      <c r="I63" s="22"/>
      <c r="J63" s="39"/>
      <c r="K63" s="39"/>
      <c r="L63" s="39"/>
      <c r="M63" s="39"/>
      <c r="N63" s="163"/>
      <c r="O63" s="163"/>
      <c r="P63" s="163"/>
      <c r="Q63" s="163"/>
      <c r="R63" s="163"/>
      <c r="S63" s="187"/>
      <c r="T63" s="187"/>
      <c r="U63" s="187"/>
      <c r="V63" s="187"/>
      <c r="W63" s="188"/>
      <c r="X63" s="163"/>
    </row>
    <row r="64" spans="1:24" ht="20.100000000000001" customHeight="1" x14ac:dyDescent="0.15">
      <c r="A64" s="138"/>
      <c r="B64" s="138"/>
      <c r="C64" s="159"/>
      <c r="D64" s="163"/>
      <c r="E64" s="163"/>
      <c r="F64" s="163"/>
      <c r="G64" s="163"/>
      <c r="H64" s="163"/>
      <c r="I64" s="171"/>
      <c r="J64" s="168" t="s">
        <v>257</v>
      </c>
      <c r="K64" s="178"/>
      <c r="L64" s="178"/>
      <c r="M64" s="178"/>
      <c r="N64" s="178"/>
      <c r="O64" s="178"/>
      <c r="P64" s="178"/>
      <c r="Q64" s="178"/>
      <c r="R64" s="178"/>
      <c r="S64" s="178"/>
      <c r="T64" s="178"/>
      <c r="U64" s="178"/>
      <c r="V64" s="178"/>
      <c r="W64" s="172"/>
      <c r="X64" s="163"/>
    </row>
    <row r="65" spans="1:24" ht="20.100000000000001" hidden="1" customHeight="1" x14ac:dyDescent="0.15">
      <c r="A65" s="138"/>
      <c r="B65" s="138"/>
      <c r="C65" s="170"/>
      <c r="D65" s="163"/>
      <c r="E65" s="163"/>
      <c r="F65" s="163"/>
      <c r="G65" s="163"/>
      <c r="H65" s="163"/>
      <c r="I65" s="189"/>
      <c r="J65" s="178"/>
      <c r="K65" s="178"/>
      <c r="L65" s="178"/>
      <c r="M65" s="178"/>
      <c r="N65" s="178"/>
      <c r="O65" s="178"/>
      <c r="P65" s="178"/>
      <c r="Q65" s="178"/>
      <c r="R65" s="178"/>
      <c r="S65" s="178"/>
      <c r="T65" s="178"/>
      <c r="U65" s="178"/>
      <c r="V65" s="178"/>
      <c r="W65" s="172"/>
      <c r="X65" s="163"/>
    </row>
    <row r="66" spans="1:24" ht="20.100000000000001" hidden="1" customHeight="1" x14ac:dyDescent="0.15">
      <c r="A66" s="138"/>
      <c r="B66" s="138"/>
      <c r="C66" s="170"/>
      <c r="D66" s="163"/>
      <c r="E66" s="163"/>
      <c r="F66" s="163"/>
      <c r="G66" s="163"/>
      <c r="H66" s="163"/>
      <c r="I66" s="189"/>
      <c r="J66" s="178"/>
      <c r="K66" s="178"/>
      <c r="L66" s="178"/>
      <c r="M66" s="178"/>
      <c r="N66" s="178"/>
      <c r="O66" s="178"/>
      <c r="P66" s="178"/>
      <c r="Q66" s="178"/>
      <c r="R66" s="178"/>
      <c r="S66" s="178"/>
      <c r="T66" s="178"/>
      <c r="U66" s="178"/>
      <c r="V66" s="178"/>
      <c r="W66" s="172"/>
      <c r="X66" s="163"/>
    </row>
    <row r="67" spans="1:24" ht="20.100000000000001" hidden="1" customHeight="1" x14ac:dyDescent="0.15">
      <c r="A67" s="138"/>
      <c r="B67" s="138"/>
      <c r="C67" s="170"/>
      <c r="D67" s="163"/>
      <c r="E67" s="163"/>
      <c r="F67" s="163"/>
      <c r="G67" s="163"/>
      <c r="H67" s="163"/>
      <c r="I67" s="189"/>
      <c r="J67" s="178"/>
      <c r="K67" s="178"/>
      <c r="L67" s="178"/>
      <c r="M67" s="178"/>
      <c r="N67" s="178"/>
      <c r="O67" s="178"/>
      <c r="P67" s="178"/>
      <c r="Q67" s="178"/>
      <c r="R67" s="178"/>
      <c r="S67" s="178"/>
      <c r="T67" s="178"/>
      <c r="U67" s="178"/>
      <c r="V67" s="178"/>
      <c r="W67" s="172"/>
      <c r="X67" s="163"/>
    </row>
    <row r="68" spans="1:24" ht="20.100000000000001" hidden="1" customHeight="1" x14ac:dyDescent="0.15">
      <c r="A68" s="138"/>
      <c r="B68" s="138"/>
      <c r="C68" s="170"/>
      <c r="D68" s="163"/>
      <c r="E68" s="163"/>
      <c r="F68" s="163"/>
      <c r="G68" s="163"/>
      <c r="H68" s="163"/>
      <c r="I68" s="189"/>
      <c r="J68" s="178"/>
      <c r="K68" s="178"/>
      <c r="L68" s="178"/>
      <c r="M68" s="178"/>
      <c r="N68" s="178"/>
      <c r="O68" s="178"/>
      <c r="P68" s="178"/>
      <c r="Q68" s="178"/>
      <c r="R68" s="178"/>
      <c r="S68" s="178"/>
      <c r="T68" s="178"/>
      <c r="U68" s="178"/>
      <c r="V68" s="178"/>
      <c r="W68" s="172"/>
      <c r="X68" s="163"/>
    </row>
    <row r="69" spans="1:24" ht="20.100000000000001" customHeight="1" x14ac:dyDescent="0.15">
      <c r="A69" s="138">
        <f>IF(OR(AND($I63="する",TRIM($I69)=""),AND($I63="しない",NOT(ISBLANK($I69)))), 1001, 0)</f>
        <v>0</v>
      </c>
      <c r="B69" s="138"/>
      <c r="C69" s="165"/>
      <c r="D69" s="166">
        <f>D63+1</f>
        <v>2</v>
      </c>
      <c r="E69" s="143" t="s">
        <v>0</v>
      </c>
      <c r="I69" s="24"/>
      <c r="J69" s="17"/>
      <c r="K69" s="17"/>
      <c r="L69" s="17"/>
      <c r="M69" s="17"/>
      <c r="N69" s="163"/>
      <c r="O69" s="163"/>
      <c r="P69" s="163"/>
      <c r="Q69" s="163"/>
      <c r="R69" s="163"/>
      <c r="S69" s="163"/>
      <c r="T69" s="163"/>
      <c r="U69" s="163"/>
      <c r="W69" s="190"/>
    </row>
    <row r="70" spans="1:24" ht="20.100000000000001" customHeight="1" x14ac:dyDescent="0.15">
      <c r="A70" s="138"/>
      <c r="B70" s="138"/>
      <c r="C70" s="165"/>
      <c r="D70" s="166"/>
      <c r="E70" s="163"/>
      <c r="F70" s="163"/>
      <c r="G70" s="163"/>
      <c r="H70" s="163"/>
      <c r="I70" s="167"/>
      <c r="J70" s="168" t="s">
        <v>283</v>
      </c>
      <c r="K70" s="169"/>
      <c r="L70" s="169"/>
      <c r="M70" s="169"/>
      <c r="N70" s="169"/>
      <c r="O70" s="169"/>
      <c r="P70" s="169"/>
      <c r="Q70" s="169"/>
      <c r="R70" s="169"/>
      <c r="S70" s="169"/>
      <c r="T70" s="169"/>
      <c r="U70" s="163"/>
      <c r="W70" s="190"/>
    </row>
    <row r="71" spans="1:24" ht="20.100000000000001" customHeight="1" x14ac:dyDescent="0.15">
      <c r="A71" s="138">
        <f>IF(OR(AND($I63="する",AND($I71&lt;&gt;"", OR(ISERROR(FIND("@"&amp;LEFT($I71,3)&amp;"@", 都道府県3))=FALSE, ISERROR(FIND("@"&amp;LEFT($I71,4)&amp;"@",都道府県4))=FALSE))=FALSE),AND($I63="しない",NOT(ISBLANK($I71)))), 1001, 0)</f>
        <v>0</v>
      </c>
      <c r="B71" s="138"/>
      <c r="C71" s="165"/>
      <c r="D71" s="166">
        <f>D69+1</f>
        <v>3</v>
      </c>
      <c r="E71" s="143" t="s">
        <v>1</v>
      </c>
      <c r="I71" s="23"/>
      <c r="J71" s="23"/>
      <c r="K71" s="23"/>
      <c r="L71" s="23"/>
      <c r="M71" s="23"/>
      <c r="N71" s="23"/>
      <c r="O71" s="23"/>
      <c r="P71" s="23"/>
      <c r="Q71" s="23"/>
      <c r="R71" s="23"/>
      <c r="S71" s="23"/>
      <c r="T71" s="23"/>
      <c r="U71" s="23"/>
      <c r="V71" s="23"/>
      <c r="W71" s="190"/>
    </row>
    <row r="72" spans="1:24" ht="20.100000000000001" customHeight="1" x14ac:dyDescent="0.15">
      <c r="A72" s="138"/>
      <c r="B72" s="138"/>
      <c r="C72" s="165"/>
      <c r="D72" s="166"/>
      <c r="E72" s="163"/>
      <c r="F72" s="163"/>
      <c r="G72" s="163"/>
      <c r="H72" s="163"/>
      <c r="I72" s="167"/>
      <c r="J72" s="168" t="s">
        <v>31</v>
      </c>
      <c r="K72" s="169"/>
      <c r="L72" s="169"/>
      <c r="M72" s="169"/>
      <c r="N72" s="169"/>
      <c r="O72" s="169"/>
      <c r="P72" s="169"/>
      <c r="Q72" s="169"/>
      <c r="R72" s="169"/>
      <c r="S72" s="169"/>
      <c r="T72" s="169"/>
      <c r="U72" s="163"/>
      <c r="W72" s="190"/>
    </row>
    <row r="73" spans="1:24" ht="20.100000000000001" customHeight="1" x14ac:dyDescent="0.15">
      <c r="A73" s="138">
        <f>IF(OR(AND($I63="する",TRIM($I73)=""),AND($I63="しない",NOT(ISBLANK($I73)))), 1001, 0)</f>
        <v>0</v>
      </c>
      <c r="B73" s="138"/>
      <c r="C73" s="165"/>
      <c r="D73" s="166">
        <f>D71+1</f>
        <v>4</v>
      </c>
      <c r="E73" s="143" t="s">
        <v>2</v>
      </c>
      <c r="I73" s="22"/>
      <c r="J73" s="22"/>
      <c r="K73" s="22"/>
      <c r="L73" s="22"/>
      <c r="M73" s="22"/>
      <c r="N73" s="22"/>
      <c r="O73" s="22"/>
      <c r="P73" s="22"/>
      <c r="Q73" s="22"/>
      <c r="R73" s="22"/>
      <c r="S73" s="22"/>
      <c r="T73" s="22"/>
      <c r="U73" s="22"/>
      <c r="V73" s="22"/>
      <c r="W73" s="190"/>
    </row>
    <row r="74" spans="1:24" ht="32.1" customHeight="1" x14ac:dyDescent="0.15">
      <c r="A74" s="138"/>
      <c r="B74" s="138"/>
      <c r="C74" s="170"/>
      <c r="D74" s="163"/>
      <c r="E74" s="163"/>
      <c r="F74" s="163"/>
      <c r="G74" s="163"/>
      <c r="H74" s="163"/>
      <c r="I74" s="171"/>
      <c r="J74" s="191" t="s">
        <v>294</v>
      </c>
      <c r="K74" s="192"/>
      <c r="L74" s="192"/>
      <c r="M74" s="192"/>
      <c r="N74" s="192"/>
      <c r="O74" s="192"/>
      <c r="P74" s="192"/>
      <c r="Q74" s="192"/>
      <c r="R74" s="192"/>
      <c r="S74" s="192"/>
      <c r="T74" s="192"/>
      <c r="U74" s="192"/>
      <c r="V74" s="192"/>
      <c r="W74" s="190"/>
    </row>
    <row r="75" spans="1:24" ht="20.100000000000001" customHeight="1" x14ac:dyDescent="0.15">
      <c r="A75" s="138">
        <f>IF(OR(AND($I63="する",TRIM($I75)=""),AND($I63="しない",NOT(ISBLANK($I75)))), 1001, 0)</f>
        <v>0</v>
      </c>
      <c r="B75" s="138"/>
      <c r="C75" s="165"/>
      <c r="D75" s="166">
        <f>D73+1</f>
        <v>5</v>
      </c>
      <c r="E75" s="143" t="s">
        <v>3</v>
      </c>
      <c r="I75" s="22"/>
      <c r="J75" s="22"/>
      <c r="K75" s="22"/>
      <c r="L75" s="22"/>
      <c r="M75" s="22"/>
      <c r="N75" s="22"/>
      <c r="O75" s="22"/>
      <c r="P75" s="22"/>
      <c r="Q75" s="22"/>
      <c r="R75" s="22"/>
      <c r="S75" s="22"/>
      <c r="T75" s="22"/>
      <c r="U75" s="22"/>
      <c r="V75" s="22"/>
      <c r="W75" s="190"/>
    </row>
    <row r="76" spans="1:24" ht="32.1" customHeight="1" x14ac:dyDescent="0.15">
      <c r="A76" s="138"/>
      <c r="B76" s="138"/>
      <c r="C76" s="170"/>
      <c r="D76" s="163"/>
      <c r="E76" s="163"/>
      <c r="F76" s="163"/>
      <c r="G76" s="163"/>
      <c r="H76" s="163"/>
      <c r="I76" s="193"/>
      <c r="J76" s="174" t="s">
        <v>295</v>
      </c>
      <c r="K76" s="175"/>
      <c r="L76" s="175"/>
      <c r="M76" s="175"/>
      <c r="N76" s="175"/>
      <c r="O76" s="175"/>
      <c r="P76" s="175"/>
      <c r="Q76" s="175"/>
      <c r="R76" s="175"/>
      <c r="S76" s="175"/>
      <c r="T76" s="175"/>
      <c r="U76" s="175"/>
      <c r="V76" s="175"/>
      <c r="W76" s="190"/>
    </row>
    <row r="77" spans="1:24" ht="20.100000000000001" customHeight="1" x14ac:dyDescent="0.15">
      <c r="A77" s="138">
        <f>IF(OR(AND($I63="する",TRIM($I77)=""),AND($I63="しない",NOT(ISBLANK($I77)))), 1001, 0)</f>
        <v>0</v>
      </c>
      <c r="B77" s="138"/>
      <c r="C77" s="165"/>
      <c r="D77" s="166">
        <f>D75+1</f>
        <v>6</v>
      </c>
      <c r="E77" s="143" t="s">
        <v>258</v>
      </c>
      <c r="I77" s="22"/>
      <c r="J77" s="22"/>
      <c r="K77" s="22"/>
      <c r="L77" s="22"/>
      <c r="M77" s="22"/>
      <c r="N77" s="22"/>
      <c r="O77" s="22"/>
      <c r="P77" s="22"/>
      <c r="Q77" s="22"/>
      <c r="R77" s="22"/>
      <c r="S77" s="22"/>
      <c r="T77" s="22"/>
      <c r="U77" s="22"/>
      <c r="V77" s="22"/>
      <c r="W77" s="190"/>
    </row>
    <row r="78" spans="1:24" ht="20.100000000000001" customHeight="1" x14ac:dyDescent="0.15">
      <c r="A78" s="138"/>
      <c r="B78" s="138"/>
      <c r="C78" s="170"/>
      <c r="D78" s="163"/>
      <c r="E78" s="163"/>
      <c r="F78" s="163"/>
      <c r="G78" s="163"/>
      <c r="H78" s="163"/>
      <c r="I78" s="194"/>
      <c r="J78" s="195" t="s">
        <v>287</v>
      </c>
      <c r="K78" s="169"/>
      <c r="L78" s="169"/>
      <c r="M78" s="169"/>
      <c r="N78" s="169"/>
      <c r="O78" s="169"/>
      <c r="P78" s="169"/>
      <c r="Q78" s="169"/>
      <c r="R78" s="169"/>
      <c r="S78" s="169"/>
      <c r="T78" s="169"/>
      <c r="U78" s="163"/>
      <c r="W78" s="190"/>
    </row>
    <row r="79" spans="1:24" ht="20.100000000000001" customHeight="1" x14ac:dyDescent="0.15">
      <c r="A79" s="138">
        <f>IF(OR(AND($I63="する",TRIM($I79)=""),AND($I63="しない",NOT(ISBLANK($I79)))), 1001, 0)</f>
        <v>0</v>
      </c>
      <c r="B79" s="138"/>
      <c r="C79" s="165"/>
      <c r="D79" s="166">
        <f>D77+1</f>
        <v>7</v>
      </c>
      <c r="E79" s="143" t="s">
        <v>259</v>
      </c>
      <c r="I79" s="22"/>
      <c r="J79" s="22"/>
      <c r="K79" s="22"/>
      <c r="L79" s="22"/>
      <c r="M79" s="22"/>
      <c r="N79" s="22"/>
      <c r="O79" s="22"/>
      <c r="P79" s="22"/>
      <c r="Q79" s="22"/>
      <c r="R79" s="22"/>
      <c r="S79" s="22"/>
      <c r="T79" s="22"/>
      <c r="U79" s="22"/>
      <c r="V79" s="22"/>
      <c r="W79" s="190"/>
    </row>
    <row r="80" spans="1:24" ht="20.100000000000001" customHeight="1" x14ac:dyDescent="0.15">
      <c r="A80" s="138"/>
      <c r="B80" s="138"/>
      <c r="C80" s="170"/>
      <c r="D80" s="163"/>
      <c r="E80" s="163"/>
      <c r="F80" s="163"/>
      <c r="G80" s="163"/>
      <c r="H80" s="163"/>
      <c r="I80" s="171"/>
      <c r="J80" s="168" t="s">
        <v>260</v>
      </c>
      <c r="K80" s="169"/>
      <c r="L80" s="169"/>
      <c r="M80" s="169"/>
      <c r="N80" s="169"/>
      <c r="O80" s="169"/>
      <c r="P80" s="169"/>
      <c r="Q80" s="169"/>
      <c r="R80" s="169"/>
      <c r="S80" s="169"/>
      <c r="T80" s="169"/>
      <c r="U80" s="163"/>
      <c r="W80" s="190"/>
    </row>
    <row r="81" spans="1:24" ht="20.100000000000001" customHeight="1" x14ac:dyDescent="0.15">
      <c r="A81" s="138">
        <f>IF(OR(AND($I63="する",TRIM($I81)=""),AND($I63="しない",NOT(ISBLANK($I81)))), 1001, 0)</f>
        <v>0</v>
      </c>
      <c r="B81" s="138"/>
      <c r="C81" s="165"/>
      <c r="D81" s="166">
        <f>D79+1</f>
        <v>8</v>
      </c>
      <c r="E81" s="143" t="s">
        <v>261</v>
      </c>
      <c r="I81" s="22"/>
      <c r="J81" s="22"/>
      <c r="K81" s="22"/>
      <c r="L81" s="22"/>
      <c r="M81" s="22"/>
      <c r="N81" s="22"/>
      <c r="O81" s="22"/>
      <c r="P81" s="22"/>
      <c r="Q81" s="22"/>
      <c r="R81" s="22"/>
      <c r="S81" s="22"/>
      <c r="T81" s="22"/>
      <c r="U81" s="22"/>
      <c r="V81" s="22"/>
      <c r="W81" s="190"/>
    </row>
    <row r="82" spans="1:24" ht="20.100000000000001" customHeight="1" x14ac:dyDescent="0.15">
      <c r="A82" s="138"/>
      <c r="B82" s="138"/>
      <c r="C82" s="170"/>
      <c r="D82" s="163"/>
      <c r="E82" s="163"/>
      <c r="F82" s="163"/>
      <c r="G82" s="163"/>
      <c r="H82" s="163"/>
      <c r="I82" s="171"/>
      <c r="J82" s="168" t="s">
        <v>262</v>
      </c>
      <c r="K82" s="169"/>
      <c r="L82" s="169"/>
      <c r="M82" s="169"/>
      <c r="N82" s="169"/>
      <c r="O82" s="169"/>
      <c r="P82" s="169"/>
      <c r="Q82" s="169"/>
      <c r="R82" s="169"/>
      <c r="S82" s="169"/>
      <c r="T82" s="169"/>
      <c r="U82" s="163"/>
      <c r="W82" s="190"/>
    </row>
    <row r="83" spans="1:24" ht="20.100000000000001" customHeight="1" x14ac:dyDescent="0.15">
      <c r="A83" s="138">
        <f>IF(OR(AND($I63="する",NOT(AND(TRIM($I83)&lt;&gt;"",ISNUMBER(VALUE(SUBSTITUTE($I83,"-","")))))), AND($I63="しない",NOT(ISBLANK($I83)))), 1001, 0)</f>
        <v>0</v>
      </c>
      <c r="B83" s="138"/>
      <c r="C83" s="165"/>
      <c r="D83" s="166">
        <f>D81+1</f>
        <v>9</v>
      </c>
      <c r="E83" s="143" t="s">
        <v>6</v>
      </c>
      <c r="I83" s="22"/>
      <c r="J83" s="22"/>
      <c r="K83" s="22"/>
      <c r="L83" s="22"/>
      <c r="M83" s="22"/>
      <c r="N83" s="163"/>
      <c r="O83" s="163"/>
      <c r="P83" s="163"/>
      <c r="Q83" s="163"/>
      <c r="R83" s="163"/>
      <c r="S83" s="163"/>
      <c r="T83" s="163"/>
      <c r="U83" s="163"/>
      <c r="W83" s="190"/>
    </row>
    <row r="84" spans="1:24" ht="20.100000000000001" customHeight="1" x14ac:dyDescent="0.15">
      <c r="A84" s="138"/>
      <c r="B84" s="138"/>
      <c r="C84" s="170"/>
      <c r="D84" s="163"/>
      <c r="E84" s="163"/>
      <c r="F84" s="163"/>
      <c r="G84" s="163"/>
      <c r="H84" s="163"/>
      <c r="I84" s="167"/>
      <c r="J84" s="168" t="s">
        <v>286</v>
      </c>
      <c r="K84" s="169"/>
      <c r="L84" s="169"/>
      <c r="M84" s="169"/>
      <c r="N84" s="169"/>
      <c r="O84" s="169"/>
      <c r="P84" s="169"/>
      <c r="Q84" s="169"/>
      <c r="R84" s="169"/>
      <c r="S84" s="169"/>
      <c r="T84" s="169"/>
      <c r="U84" s="163"/>
      <c r="W84" s="190"/>
    </row>
    <row r="85" spans="1:24" ht="20.100000000000001" customHeight="1" x14ac:dyDescent="0.15">
      <c r="A85" s="138">
        <f>IF(OR(AND($I63="する",NOT(AND(TRIM($I85)&lt;&gt;"",ISNUMBER(VALUE(SUBSTITUTE($I85,"-","")))))), AND($I63="しない",NOT(ISBLANK($I85)))), 1001, 0)</f>
        <v>0</v>
      </c>
      <c r="B85" s="138"/>
      <c r="C85" s="165"/>
      <c r="D85" s="166">
        <f>D83+1</f>
        <v>10</v>
      </c>
      <c r="E85" s="143" t="s">
        <v>7</v>
      </c>
      <c r="I85" s="22"/>
      <c r="J85" s="22"/>
      <c r="K85" s="22"/>
      <c r="L85" s="22"/>
      <c r="M85" s="22"/>
      <c r="N85" s="163"/>
      <c r="O85" s="163"/>
      <c r="P85" s="163"/>
      <c r="Q85" s="163"/>
      <c r="R85" s="163"/>
      <c r="S85" s="163"/>
      <c r="T85" s="163"/>
      <c r="U85" s="163"/>
      <c r="W85" s="190"/>
    </row>
    <row r="86" spans="1:24" s="199" customFormat="1" ht="20.100000000000001" customHeight="1" x14ac:dyDescent="0.15">
      <c r="A86" s="196"/>
      <c r="B86" s="196"/>
      <c r="C86" s="197"/>
      <c r="D86" s="198"/>
      <c r="E86" s="198"/>
      <c r="F86" s="198"/>
      <c r="G86" s="198"/>
      <c r="H86" s="198"/>
      <c r="I86" s="173"/>
      <c r="J86" s="168" t="s">
        <v>286</v>
      </c>
      <c r="K86" s="169"/>
      <c r="L86" s="169"/>
      <c r="M86" s="169"/>
      <c r="N86" s="169"/>
      <c r="O86" s="169"/>
      <c r="P86" s="169"/>
      <c r="Q86" s="169"/>
      <c r="R86" s="169"/>
      <c r="S86" s="169"/>
      <c r="T86" s="169"/>
      <c r="U86" s="198"/>
      <c r="W86" s="190"/>
      <c r="X86" s="143"/>
    </row>
    <row r="87" spans="1:24" ht="20.100000000000001" customHeight="1" x14ac:dyDescent="0.15">
      <c r="A87" s="138">
        <f>IF(OR(AND($I63="する",TRIM($I87)=""),AND($I63="しない",NOT(ISBLANK($I87)))), 1001, 0)</f>
        <v>0</v>
      </c>
      <c r="B87" s="138"/>
      <c r="C87" s="165"/>
      <c r="D87" s="166">
        <f>D85+1</f>
        <v>11</v>
      </c>
      <c r="E87" s="143" t="s">
        <v>10</v>
      </c>
      <c r="I87" s="22"/>
      <c r="J87" s="22"/>
      <c r="K87" s="22"/>
      <c r="L87" s="22"/>
      <c r="M87" s="22"/>
      <c r="N87" s="22"/>
      <c r="O87" s="22"/>
      <c r="P87" s="22"/>
      <c r="Q87" s="22"/>
      <c r="R87" s="22"/>
      <c r="S87" s="22"/>
      <c r="T87" s="22"/>
      <c r="U87" s="22"/>
      <c r="V87" s="22"/>
      <c r="W87" s="190"/>
    </row>
    <row r="88" spans="1:24" ht="20.100000000000001" customHeight="1" x14ac:dyDescent="0.15">
      <c r="A88" s="138"/>
      <c r="B88" s="138"/>
      <c r="C88" s="170"/>
      <c r="D88" s="163"/>
      <c r="E88" s="163"/>
      <c r="F88" s="163"/>
      <c r="G88" s="163"/>
      <c r="H88" s="163"/>
      <c r="I88" s="171"/>
      <c r="J88" s="168" t="s">
        <v>216</v>
      </c>
      <c r="K88" s="169"/>
      <c r="L88" s="169"/>
      <c r="M88" s="169"/>
      <c r="N88" s="169"/>
      <c r="O88" s="169"/>
      <c r="P88" s="169"/>
      <c r="Q88" s="169"/>
      <c r="R88" s="169"/>
      <c r="S88" s="169"/>
      <c r="T88" s="169"/>
      <c r="U88" s="163"/>
      <c r="W88" s="190"/>
    </row>
    <row r="89" spans="1:24" ht="15" customHeight="1" x14ac:dyDescent="0.15">
      <c r="A89" s="138"/>
      <c r="B89" s="138"/>
      <c r="C89" s="179"/>
      <c r="D89" s="180"/>
      <c r="E89" s="180"/>
      <c r="F89" s="180"/>
      <c r="G89" s="180"/>
      <c r="H89" s="180"/>
      <c r="I89" s="200"/>
      <c r="J89" s="181"/>
      <c r="K89" s="181"/>
      <c r="L89" s="181"/>
      <c r="M89" s="181"/>
      <c r="N89" s="181"/>
      <c r="O89" s="181"/>
      <c r="P89" s="181"/>
      <c r="Q89" s="181"/>
      <c r="R89" s="181"/>
      <c r="S89" s="181"/>
      <c r="T89" s="181"/>
      <c r="U89" s="180"/>
      <c r="V89" s="201"/>
      <c r="W89" s="202"/>
    </row>
    <row r="90" spans="1:24" ht="15" customHeight="1" x14ac:dyDescent="0.15">
      <c r="A90" s="138"/>
      <c r="B90" s="138"/>
      <c r="C90" s="163"/>
      <c r="D90" s="163"/>
      <c r="E90" s="163"/>
      <c r="F90" s="163"/>
      <c r="G90" s="163"/>
      <c r="H90" s="163"/>
      <c r="I90" s="203"/>
      <c r="J90" s="178"/>
      <c r="K90" s="178"/>
      <c r="L90" s="178"/>
      <c r="M90" s="178"/>
      <c r="N90" s="178"/>
      <c r="O90" s="178"/>
      <c r="P90" s="178"/>
      <c r="Q90" s="178"/>
      <c r="R90" s="178"/>
      <c r="S90" s="178"/>
      <c r="T90" s="178"/>
      <c r="U90" s="163"/>
      <c r="W90" s="204"/>
    </row>
    <row r="91" spans="1:24" ht="15.75" hidden="1" customHeight="1" x14ac:dyDescent="0.15">
      <c r="A91" s="138"/>
      <c r="B91" s="138"/>
      <c r="C91" s="163"/>
      <c r="D91" s="163"/>
      <c r="E91" s="163"/>
      <c r="F91" s="163"/>
      <c r="G91" s="163"/>
      <c r="H91" s="163"/>
      <c r="I91" s="178"/>
      <c r="J91" s="163"/>
      <c r="K91" s="163"/>
      <c r="L91" s="163"/>
      <c r="M91" s="163"/>
      <c r="N91" s="163"/>
      <c r="O91" s="163"/>
      <c r="P91" s="163"/>
      <c r="Q91" s="163"/>
      <c r="R91" s="163"/>
      <c r="S91" s="163"/>
      <c r="T91" s="163"/>
      <c r="U91" s="163"/>
      <c r="V91" s="163"/>
      <c r="W91" s="163"/>
    </row>
    <row r="92" spans="1:24" ht="15.75" hidden="1" customHeight="1" x14ac:dyDescent="0.15">
      <c r="A92" s="138"/>
      <c r="B92" s="138"/>
      <c r="C92" s="163"/>
      <c r="D92" s="163"/>
      <c r="E92" s="163"/>
      <c r="F92" s="163"/>
      <c r="G92" s="163"/>
      <c r="H92" s="163"/>
      <c r="I92" s="178"/>
      <c r="J92" s="163"/>
      <c r="K92" s="163"/>
      <c r="L92" s="163"/>
      <c r="M92" s="163"/>
      <c r="N92" s="163"/>
      <c r="O92" s="163"/>
      <c r="P92" s="163"/>
      <c r="Q92" s="163"/>
      <c r="R92" s="163"/>
      <c r="S92" s="163"/>
      <c r="T92" s="163"/>
      <c r="U92" s="163"/>
      <c r="V92" s="163"/>
      <c r="W92" s="163"/>
    </row>
    <row r="93" spans="1:24" ht="15.75" hidden="1" customHeight="1" x14ac:dyDescent="0.15">
      <c r="A93" s="138"/>
      <c r="B93" s="138"/>
    </row>
    <row r="94" spans="1:24" ht="15.75" hidden="1" customHeight="1" x14ac:dyDescent="0.15">
      <c r="A94" s="138"/>
      <c r="B94" s="138"/>
    </row>
    <row r="95" spans="1:24" ht="15.75" hidden="1" customHeight="1" x14ac:dyDescent="0.15">
      <c r="A95" s="138"/>
      <c r="B95" s="138"/>
    </row>
    <row r="96" spans="1:24" ht="15.75" hidden="1" customHeight="1" x14ac:dyDescent="0.15">
      <c r="A96" s="138"/>
      <c r="B96" s="138"/>
    </row>
    <row r="97" spans="1:23" ht="15.75" hidden="1" customHeight="1" x14ac:dyDescent="0.15">
      <c r="A97" s="138"/>
      <c r="B97" s="138"/>
    </row>
    <row r="98" spans="1:23" ht="15.75" hidden="1" customHeight="1" x14ac:dyDescent="0.15">
      <c r="A98" s="138"/>
      <c r="B98" s="138"/>
    </row>
    <row r="99" spans="1:23" ht="15.75" hidden="1" customHeight="1" x14ac:dyDescent="0.15">
      <c r="A99" s="138"/>
      <c r="B99" s="138"/>
    </row>
    <row r="100" spans="1:23" ht="15.75" hidden="1" customHeight="1" x14ac:dyDescent="0.15">
      <c r="A100" s="138"/>
      <c r="B100" s="138"/>
    </row>
    <row r="101" spans="1:23" ht="15.75" hidden="1" customHeight="1" x14ac:dyDescent="0.15">
      <c r="A101" s="138"/>
      <c r="B101" s="138"/>
    </row>
    <row r="102" spans="1:23" ht="15.75" hidden="1" customHeight="1" x14ac:dyDescent="0.15">
      <c r="A102" s="138"/>
      <c r="B102" s="138"/>
    </row>
    <row r="103" spans="1:23" ht="15.75" hidden="1" customHeight="1" x14ac:dyDescent="0.15">
      <c r="A103" s="138"/>
      <c r="B103" s="138"/>
    </row>
    <row r="104" spans="1:23" ht="15.75" hidden="1" customHeight="1" x14ac:dyDescent="0.15">
      <c r="A104" s="138"/>
      <c r="B104" s="138"/>
    </row>
    <row r="105" spans="1:23" ht="15.75" hidden="1" customHeight="1" x14ac:dyDescent="0.15">
      <c r="A105" s="138"/>
      <c r="B105" s="138"/>
    </row>
    <row r="106" spans="1:23" ht="15.75" hidden="1" customHeight="1" x14ac:dyDescent="0.15">
      <c r="A106" s="138"/>
      <c r="B106" s="138"/>
    </row>
    <row r="107" spans="1:23" ht="15.75" hidden="1" customHeight="1" x14ac:dyDescent="0.15">
      <c r="A107" s="138"/>
      <c r="B107" s="138"/>
    </row>
    <row r="108" spans="1:23" ht="15.75" customHeight="1" x14ac:dyDescent="0.15">
      <c r="A108" s="138"/>
      <c r="B108" s="138"/>
    </row>
    <row r="109" spans="1:23" ht="20.100000000000001" customHeight="1" x14ac:dyDescent="0.15">
      <c r="A109" s="138"/>
      <c r="B109" s="138"/>
      <c r="C109" s="183" t="s">
        <v>32</v>
      </c>
      <c r="D109" s="184"/>
      <c r="E109" s="184"/>
      <c r="F109" s="184"/>
      <c r="G109" s="184"/>
      <c r="H109" s="185"/>
    </row>
    <row r="110" spans="1:23" ht="15.75" customHeight="1" x14ac:dyDescent="0.15">
      <c r="A110" s="138"/>
      <c r="B110" s="138"/>
      <c r="C110" s="205"/>
      <c r="D110" s="206"/>
      <c r="E110" s="206"/>
      <c r="F110" s="206"/>
      <c r="G110" s="206"/>
      <c r="H110" s="206"/>
      <c r="I110" s="161"/>
      <c r="J110" s="161"/>
      <c r="K110" s="161"/>
      <c r="L110" s="161"/>
      <c r="M110" s="161"/>
      <c r="N110" s="161"/>
      <c r="O110" s="161"/>
      <c r="P110" s="161"/>
      <c r="Q110" s="161"/>
      <c r="R110" s="161"/>
      <c r="S110" s="161"/>
      <c r="T110" s="161"/>
      <c r="U110" s="161"/>
      <c r="V110" s="161"/>
      <c r="W110" s="162"/>
    </row>
    <row r="111" spans="1:23" ht="30" customHeight="1" x14ac:dyDescent="0.15">
      <c r="A111" s="138"/>
      <c r="B111" s="138"/>
      <c r="C111" s="205"/>
      <c r="D111" s="174" t="s">
        <v>264</v>
      </c>
      <c r="E111" s="207"/>
      <c r="F111" s="207"/>
      <c r="G111" s="207"/>
      <c r="H111" s="207"/>
      <c r="I111" s="207"/>
      <c r="J111" s="207"/>
      <c r="K111" s="207"/>
      <c r="L111" s="207"/>
      <c r="M111" s="207"/>
      <c r="N111" s="207"/>
      <c r="O111" s="207"/>
      <c r="P111" s="207"/>
      <c r="Q111" s="207"/>
      <c r="R111" s="207"/>
      <c r="S111" s="207"/>
      <c r="T111" s="207"/>
      <c r="U111" s="207"/>
      <c r="V111" s="207"/>
      <c r="W111" s="164"/>
    </row>
    <row r="112" spans="1:23" ht="20.100000000000001" customHeight="1" x14ac:dyDescent="0.15">
      <c r="A112" s="138"/>
      <c r="B112" s="138"/>
      <c r="C112" s="165"/>
      <c r="D112" s="166">
        <v>1</v>
      </c>
      <c r="E112" s="143" t="s">
        <v>8</v>
      </c>
      <c r="I112" s="22"/>
      <c r="J112" s="22"/>
      <c r="K112" s="22"/>
      <c r="L112" s="22"/>
      <c r="M112" s="22"/>
      <c r="N112" s="22"/>
      <c r="O112" s="22"/>
      <c r="P112" s="22"/>
      <c r="Q112" s="22"/>
      <c r="R112" s="22"/>
      <c r="S112" s="22"/>
      <c r="T112" s="22"/>
      <c r="U112" s="22"/>
      <c r="V112" s="22"/>
      <c r="W112" s="164"/>
    </row>
    <row r="113" spans="1:23" ht="20.100000000000001" customHeight="1" x14ac:dyDescent="0.15">
      <c r="A113" s="138"/>
      <c r="B113" s="138"/>
      <c r="C113" s="165"/>
      <c r="D113" s="166"/>
      <c r="E113" s="163"/>
      <c r="F113" s="163"/>
      <c r="G113" s="163"/>
      <c r="H113" s="163"/>
      <c r="I113" s="171"/>
      <c r="J113" s="168" t="s">
        <v>174</v>
      </c>
      <c r="K113" s="169"/>
      <c r="L113" s="169"/>
      <c r="M113" s="169"/>
      <c r="N113" s="169"/>
      <c r="O113" s="169"/>
      <c r="P113" s="169"/>
      <c r="Q113" s="169"/>
      <c r="R113" s="169"/>
      <c r="S113" s="169"/>
      <c r="T113" s="169"/>
      <c r="U113" s="169"/>
      <c r="V113" s="169"/>
      <c r="W113" s="164"/>
    </row>
    <row r="114" spans="1:23" ht="20.100000000000001" customHeight="1" x14ac:dyDescent="0.15">
      <c r="A114" s="138"/>
      <c r="B114" s="138"/>
      <c r="C114" s="165"/>
      <c r="D114" s="166">
        <v>2</v>
      </c>
      <c r="E114" s="143" t="s">
        <v>22</v>
      </c>
      <c r="I114" s="22"/>
      <c r="J114" s="22"/>
      <c r="K114" s="22"/>
      <c r="L114" s="22"/>
      <c r="M114" s="22"/>
      <c r="N114" s="22"/>
      <c r="O114" s="22"/>
      <c r="P114" s="22"/>
      <c r="Q114" s="22"/>
      <c r="R114" s="22"/>
      <c r="S114" s="22"/>
      <c r="T114" s="22"/>
      <c r="U114" s="22"/>
      <c r="V114" s="22"/>
      <c r="W114" s="164"/>
    </row>
    <row r="115" spans="1:23" ht="20.100000000000001" customHeight="1" x14ac:dyDescent="0.15">
      <c r="A115" s="138"/>
      <c r="B115" s="138"/>
      <c r="C115" s="165"/>
      <c r="D115" s="166"/>
      <c r="E115" s="163"/>
      <c r="F115" s="163"/>
      <c r="G115" s="163"/>
      <c r="H115" s="163"/>
      <c r="I115" s="171"/>
      <c r="J115" s="168" t="s">
        <v>11</v>
      </c>
      <c r="K115" s="169"/>
      <c r="L115" s="169"/>
      <c r="M115" s="169"/>
      <c r="N115" s="169"/>
      <c r="O115" s="169"/>
      <c r="P115" s="169"/>
      <c r="Q115" s="169"/>
      <c r="R115" s="169"/>
      <c r="S115" s="169"/>
      <c r="T115" s="169"/>
      <c r="U115" s="169"/>
      <c r="V115" s="169"/>
      <c r="W115" s="164"/>
    </row>
    <row r="116" spans="1:23" ht="20.100000000000001" customHeight="1" x14ac:dyDescent="0.15">
      <c r="A116" s="138"/>
      <c r="B116" s="138"/>
      <c r="C116" s="165"/>
      <c r="D116" s="166">
        <v>3</v>
      </c>
      <c r="E116" s="143" t="s">
        <v>21</v>
      </c>
      <c r="I116" s="22"/>
      <c r="J116" s="22"/>
      <c r="K116" s="22"/>
      <c r="L116" s="22"/>
      <c r="M116" s="22"/>
      <c r="N116" s="22"/>
      <c r="O116" s="22"/>
      <c r="P116" s="22"/>
      <c r="Q116" s="22"/>
      <c r="R116" s="22"/>
      <c r="S116" s="22"/>
      <c r="T116" s="22"/>
      <c r="U116" s="22"/>
      <c r="V116" s="22"/>
      <c r="W116" s="164"/>
    </row>
    <row r="117" spans="1:23" ht="20.100000000000001" customHeight="1" x14ac:dyDescent="0.15">
      <c r="A117" s="138"/>
      <c r="B117" s="138"/>
      <c r="C117" s="165"/>
      <c r="D117" s="166"/>
      <c r="E117" s="163"/>
      <c r="F117" s="163"/>
      <c r="G117" s="163"/>
      <c r="H117" s="163"/>
      <c r="I117" s="171"/>
      <c r="J117" s="168" t="s">
        <v>12</v>
      </c>
      <c r="K117" s="169"/>
      <c r="L117" s="169"/>
      <c r="M117" s="169"/>
      <c r="N117" s="169"/>
      <c r="O117" s="169"/>
      <c r="P117" s="169"/>
      <c r="Q117" s="169"/>
      <c r="R117" s="169"/>
      <c r="S117" s="169"/>
      <c r="T117" s="169"/>
      <c r="U117" s="169"/>
      <c r="V117" s="169"/>
      <c r="W117" s="164"/>
    </row>
    <row r="118" spans="1:23" ht="20.100000000000001" customHeight="1" x14ac:dyDescent="0.15">
      <c r="A118" s="138">
        <f>IF(AND(TRIM($I118)&lt;&gt;"",NOT(ISNUMBER(VALUE(SUBSTITUTE($I118,"-",""))))), 1001, 0)</f>
        <v>0</v>
      </c>
      <c r="B118" s="138"/>
      <c r="C118" s="165"/>
      <c r="D118" s="166">
        <v>4</v>
      </c>
      <c r="E118" s="143" t="s">
        <v>6</v>
      </c>
      <c r="I118" s="22"/>
      <c r="J118" s="22"/>
      <c r="K118" s="22"/>
      <c r="L118" s="22"/>
      <c r="M118" s="22"/>
      <c r="N118" s="163"/>
      <c r="O118" s="163"/>
      <c r="P118" s="163"/>
      <c r="Q118" s="163"/>
      <c r="R118" s="163"/>
      <c r="S118" s="163"/>
      <c r="T118" s="163"/>
      <c r="U118" s="163"/>
      <c r="V118" s="163"/>
      <c r="W118" s="164"/>
    </row>
    <row r="119" spans="1:23" ht="20.100000000000001" customHeight="1" x14ac:dyDescent="0.15">
      <c r="A119" s="138"/>
      <c r="B119" s="138"/>
      <c r="C119" s="170"/>
      <c r="D119" s="163"/>
      <c r="E119" s="163"/>
      <c r="F119" s="163"/>
      <c r="G119" s="163"/>
      <c r="H119" s="163"/>
      <c r="I119" s="171"/>
      <c r="J119" s="168" t="s">
        <v>286</v>
      </c>
      <c r="K119" s="178"/>
      <c r="L119" s="178"/>
      <c r="M119" s="178"/>
      <c r="N119" s="178"/>
      <c r="O119" s="178"/>
      <c r="P119" s="178"/>
      <c r="Q119" s="178"/>
      <c r="R119" s="178"/>
      <c r="S119" s="178"/>
      <c r="T119" s="178"/>
      <c r="U119" s="178"/>
      <c r="V119" s="178"/>
      <c r="W119" s="164"/>
    </row>
    <row r="120" spans="1:23" ht="20.100000000000001" customHeight="1" x14ac:dyDescent="0.15">
      <c r="A120" s="138">
        <f>IF(AND(TRIM($I120)&lt;&gt;"",NOT(ISNUMBER(VALUE(SUBSTITUTE($I120,"-",""))))), 1001, 0)</f>
        <v>0</v>
      </c>
      <c r="B120" s="138"/>
      <c r="C120" s="165"/>
      <c r="D120" s="166">
        <v>5</v>
      </c>
      <c r="E120" s="143" t="s">
        <v>7</v>
      </c>
      <c r="I120" s="22"/>
      <c r="J120" s="22"/>
      <c r="K120" s="22"/>
      <c r="L120" s="22"/>
      <c r="M120" s="22"/>
      <c r="N120" s="163"/>
      <c r="O120" s="163"/>
      <c r="P120" s="163"/>
      <c r="Q120" s="163"/>
      <c r="R120" s="163"/>
      <c r="S120" s="163"/>
      <c r="T120" s="163"/>
      <c r="U120" s="163"/>
      <c r="V120" s="163"/>
      <c r="W120" s="164"/>
    </row>
    <row r="121" spans="1:23" ht="20.100000000000001" customHeight="1" x14ac:dyDescent="0.15">
      <c r="A121" s="138"/>
      <c r="B121" s="138"/>
      <c r="C121" s="170"/>
      <c r="D121" s="163"/>
      <c r="E121" s="163"/>
      <c r="F121" s="163"/>
      <c r="G121" s="163"/>
      <c r="H121" s="163"/>
      <c r="I121" s="171"/>
      <c r="J121" s="168" t="s">
        <v>267</v>
      </c>
      <c r="K121" s="178"/>
      <c r="L121" s="178"/>
      <c r="M121" s="178"/>
      <c r="N121" s="178"/>
      <c r="O121" s="178"/>
      <c r="P121" s="178"/>
      <c r="Q121" s="178"/>
      <c r="R121" s="178"/>
      <c r="S121" s="178"/>
      <c r="T121" s="178"/>
      <c r="U121" s="178"/>
      <c r="V121" s="178"/>
      <c r="W121" s="164"/>
    </row>
    <row r="122" spans="1:23" ht="20.100000000000001" customHeight="1" x14ac:dyDescent="0.15">
      <c r="A122" s="138"/>
      <c r="B122" s="138"/>
      <c r="C122" s="165"/>
      <c r="D122" s="166">
        <v>6</v>
      </c>
      <c r="E122" s="143" t="s">
        <v>10</v>
      </c>
      <c r="I122" s="22"/>
      <c r="J122" s="22"/>
      <c r="K122" s="22"/>
      <c r="L122" s="22"/>
      <c r="M122" s="22"/>
      <c r="N122" s="22"/>
      <c r="O122" s="22"/>
      <c r="P122" s="22"/>
      <c r="Q122" s="22"/>
      <c r="R122" s="22"/>
      <c r="S122" s="22"/>
      <c r="T122" s="22"/>
      <c r="U122" s="22"/>
      <c r="V122" s="22"/>
      <c r="W122" s="164"/>
    </row>
    <row r="123" spans="1:23" ht="20.100000000000001" customHeight="1" x14ac:dyDescent="0.15">
      <c r="A123" s="138"/>
      <c r="B123" s="138"/>
      <c r="C123" s="170"/>
      <c r="D123" s="163"/>
      <c r="E123" s="163"/>
      <c r="F123" s="163"/>
      <c r="G123" s="163"/>
      <c r="H123" s="163"/>
      <c r="I123" s="171"/>
      <c r="J123" s="168" t="s">
        <v>20</v>
      </c>
      <c r="K123" s="178"/>
      <c r="L123" s="178"/>
      <c r="M123" s="178"/>
      <c r="N123" s="178"/>
      <c r="O123" s="178"/>
      <c r="P123" s="178"/>
      <c r="Q123" s="178"/>
      <c r="R123" s="178"/>
      <c r="S123" s="178"/>
      <c r="T123" s="178"/>
      <c r="U123" s="178"/>
      <c r="V123" s="178"/>
      <c r="W123" s="164"/>
    </row>
    <row r="124" spans="1:23" ht="15.75" customHeight="1" x14ac:dyDescent="0.15">
      <c r="A124" s="138"/>
      <c r="B124" s="138"/>
      <c r="C124" s="179"/>
      <c r="D124" s="180"/>
      <c r="E124" s="180"/>
      <c r="F124" s="180"/>
      <c r="G124" s="180"/>
      <c r="H124" s="180"/>
      <c r="I124" s="181"/>
      <c r="J124" s="181"/>
      <c r="K124" s="181"/>
      <c r="L124" s="181"/>
      <c r="M124" s="181"/>
      <c r="N124" s="181"/>
      <c r="O124" s="181"/>
      <c r="P124" s="181"/>
      <c r="Q124" s="181"/>
      <c r="R124" s="181"/>
      <c r="S124" s="181"/>
      <c r="T124" s="181"/>
      <c r="U124" s="181"/>
      <c r="V124" s="181"/>
      <c r="W124" s="182"/>
    </row>
    <row r="125" spans="1:23" ht="15.75" customHeight="1" x14ac:dyDescent="0.15">
      <c r="A125" s="138"/>
      <c r="B125" s="138"/>
      <c r="C125" s="163"/>
      <c r="D125" s="163"/>
      <c r="E125" s="163"/>
      <c r="F125" s="163"/>
      <c r="G125" s="163"/>
      <c r="H125" s="163"/>
      <c r="I125" s="178"/>
      <c r="J125" s="178"/>
      <c r="K125" s="178"/>
      <c r="L125" s="178"/>
      <c r="M125" s="178"/>
      <c r="N125" s="178"/>
      <c r="O125" s="178"/>
      <c r="P125" s="178"/>
      <c r="Q125" s="178"/>
      <c r="R125" s="178"/>
      <c r="S125" s="178"/>
      <c r="T125" s="178"/>
      <c r="U125" s="178"/>
      <c r="V125" s="178"/>
      <c r="W125" s="163"/>
    </row>
    <row r="126" spans="1:23" ht="15.75" hidden="1" customHeight="1" x14ac:dyDescent="0.15">
      <c r="A126" s="138"/>
      <c r="B126" s="138"/>
      <c r="C126" s="163"/>
      <c r="D126" s="163"/>
      <c r="E126" s="163"/>
      <c r="F126" s="163"/>
      <c r="G126" s="163"/>
      <c r="H126" s="163"/>
      <c r="I126" s="178"/>
      <c r="J126" s="163"/>
      <c r="K126" s="163"/>
      <c r="L126" s="163"/>
      <c r="M126" s="163"/>
      <c r="N126" s="163"/>
      <c r="O126" s="163"/>
      <c r="P126" s="163"/>
      <c r="Q126" s="163"/>
      <c r="R126" s="163"/>
      <c r="S126" s="163"/>
      <c r="T126" s="163"/>
      <c r="U126" s="163"/>
      <c r="V126" s="163"/>
      <c r="W126" s="163"/>
    </row>
    <row r="127" spans="1:23" ht="15.75" hidden="1" customHeight="1" x14ac:dyDescent="0.15">
      <c r="A127" s="138"/>
      <c r="B127" s="138"/>
      <c r="C127" s="163"/>
      <c r="D127" s="163"/>
      <c r="E127" s="163"/>
      <c r="F127" s="163"/>
      <c r="G127" s="163"/>
      <c r="H127" s="163"/>
      <c r="I127" s="178"/>
      <c r="J127" s="163"/>
      <c r="K127" s="163"/>
      <c r="L127" s="163"/>
      <c r="M127" s="163"/>
      <c r="N127" s="163"/>
      <c r="O127" s="163"/>
      <c r="P127" s="163"/>
      <c r="Q127" s="163"/>
      <c r="R127" s="163"/>
      <c r="S127" s="163"/>
      <c r="T127" s="163"/>
      <c r="U127" s="163"/>
      <c r="V127" s="163"/>
      <c r="W127" s="163"/>
    </row>
    <row r="128" spans="1:23" ht="15.75" hidden="1" customHeight="1" x14ac:dyDescent="0.15">
      <c r="A128" s="138"/>
      <c r="B128" s="138"/>
      <c r="C128" s="163"/>
      <c r="D128" s="163"/>
      <c r="E128" s="163"/>
      <c r="F128" s="163"/>
      <c r="G128" s="163"/>
      <c r="H128" s="163"/>
      <c r="I128" s="178"/>
      <c r="J128" s="163"/>
      <c r="K128" s="163"/>
      <c r="L128" s="163"/>
      <c r="M128" s="163"/>
      <c r="N128" s="163"/>
      <c r="O128" s="163"/>
      <c r="P128" s="163"/>
      <c r="Q128" s="163"/>
      <c r="R128" s="163"/>
      <c r="S128" s="163"/>
      <c r="T128" s="163"/>
      <c r="U128" s="163"/>
      <c r="V128" s="163"/>
      <c r="W128" s="163"/>
    </row>
    <row r="129" spans="1:2" ht="15.75" hidden="1" customHeight="1" x14ac:dyDescent="0.15">
      <c r="A129" s="138"/>
      <c r="B129" s="138"/>
    </row>
    <row r="130" spans="1:2" ht="15.75" hidden="1" customHeight="1" x14ac:dyDescent="0.15">
      <c r="A130" s="138"/>
      <c r="B130" s="138"/>
    </row>
    <row r="131" spans="1:2" ht="15.75" hidden="1" customHeight="1" x14ac:dyDescent="0.15">
      <c r="A131" s="138"/>
      <c r="B131" s="138"/>
    </row>
    <row r="132" spans="1:2" ht="15.75" hidden="1" customHeight="1" x14ac:dyDescent="0.15">
      <c r="A132" s="138"/>
      <c r="B132" s="138"/>
    </row>
    <row r="133" spans="1:2" ht="15.75" hidden="1" customHeight="1" x14ac:dyDescent="0.15">
      <c r="A133" s="138"/>
      <c r="B133" s="138"/>
    </row>
    <row r="134" spans="1:2" ht="15.75" hidden="1" customHeight="1" x14ac:dyDescent="0.15">
      <c r="A134" s="138"/>
      <c r="B134" s="138"/>
    </row>
    <row r="135" spans="1:2" ht="15.75" hidden="1" customHeight="1" x14ac:dyDescent="0.15">
      <c r="A135" s="138"/>
      <c r="B135" s="138"/>
    </row>
    <row r="136" spans="1:2" ht="15.75" hidden="1" customHeight="1" x14ac:dyDescent="0.15">
      <c r="A136" s="138"/>
      <c r="B136" s="138"/>
    </row>
    <row r="137" spans="1:2" ht="15.75" hidden="1" customHeight="1" x14ac:dyDescent="0.15">
      <c r="A137" s="138"/>
      <c r="B137" s="138"/>
    </row>
    <row r="138" spans="1:2" ht="15.75" hidden="1" customHeight="1" x14ac:dyDescent="0.15">
      <c r="A138" s="138"/>
      <c r="B138" s="138"/>
    </row>
    <row r="139" spans="1:2" ht="15.75" hidden="1" customHeight="1" x14ac:dyDescent="0.15">
      <c r="A139" s="138"/>
      <c r="B139" s="138"/>
    </row>
    <row r="140" spans="1:2" ht="15.75" hidden="1" customHeight="1" x14ac:dyDescent="0.15">
      <c r="A140" s="138"/>
      <c r="B140" s="138"/>
    </row>
    <row r="141" spans="1:2" ht="15.75" hidden="1" customHeight="1" x14ac:dyDescent="0.15">
      <c r="A141" s="138"/>
      <c r="B141" s="138"/>
    </row>
    <row r="142" spans="1:2" ht="15.75" hidden="1" customHeight="1" x14ac:dyDescent="0.15">
      <c r="A142" s="138"/>
      <c r="B142" s="138"/>
    </row>
    <row r="143" spans="1:2" ht="15.75" hidden="1" customHeight="1" x14ac:dyDescent="0.15">
      <c r="A143" s="138"/>
      <c r="B143" s="138"/>
    </row>
    <row r="144" spans="1:2" ht="15.75" hidden="1" customHeight="1" x14ac:dyDescent="0.15">
      <c r="A144" s="138"/>
      <c r="B144" s="138"/>
    </row>
    <row r="145" spans="1:23" ht="15.75" customHeight="1" x14ac:dyDescent="0.15">
      <c r="A145" s="138"/>
      <c r="B145" s="138"/>
    </row>
    <row r="146" spans="1:23" ht="20.100000000000001" customHeight="1" x14ac:dyDescent="0.15">
      <c r="A146" s="138"/>
      <c r="B146" s="138"/>
      <c r="C146" s="183" t="s">
        <v>175</v>
      </c>
      <c r="D146" s="184"/>
      <c r="E146" s="184"/>
      <c r="F146" s="184"/>
      <c r="G146" s="184"/>
      <c r="H146" s="185"/>
    </row>
    <row r="147" spans="1:23" ht="15.75" customHeight="1" x14ac:dyDescent="0.15">
      <c r="A147" s="138"/>
      <c r="B147" s="138"/>
      <c r="C147" s="159"/>
      <c r="D147" s="160"/>
      <c r="E147" s="160"/>
      <c r="F147" s="160"/>
      <c r="G147" s="160"/>
      <c r="H147" s="160"/>
      <c r="I147" s="161"/>
      <c r="J147" s="161"/>
      <c r="K147" s="161"/>
      <c r="L147" s="161"/>
      <c r="M147" s="161"/>
      <c r="N147" s="161"/>
      <c r="O147" s="161"/>
      <c r="P147" s="161"/>
      <c r="Q147" s="161"/>
      <c r="R147" s="161"/>
      <c r="S147" s="161"/>
      <c r="T147" s="161"/>
      <c r="U147" s="161"/>
      <c r="V147" s="161"/>
      <c r="W147" s="162"/>
    </row>
    <row r="148" spans="1:23" ht="20.100000000000001" customHeight="1" x14ac:dyDescent="0.15">
      <c r="A148" s="138"/>
      <c r="B148" s="138"/>
      <c r="C148" s="159"/>
      <c r="D148" s="208" t="s">
        <v>265</v>
      </c>
      <c r="E148" s="160"/>
      <c r="F148" s="160"/>
      <c r="G148" s="160"/>
      <c r="H148" s="160"/>
      <c r="I148" s="163"/>
      <c r="J148" s="163"/>
      <c r="K148" s="163"/>
      <c r="L148" s="163"/>
      <c r="M148" s="163"/>
      <c r="N148" s="163"/>
      <c r="O148" s="163"/>
      <c r="P148" s="163"/>
      <c r="Q148" s="163"/>
      <c r="R148" s="163"/>
      <c r="S148" s="163"/>
      <c r="T148" s="163"/>
      <c r="U148" s="163"/>
      <c r="V148" s="163"/>
      <c r="W148" s="164"/>
    </row>
    <row r="149" spans="1:23" ht="20.100000000000001" customHeight="1" x14ac:dyDescent="0.15">
      <c r="A149" s="138">
        <f>IF(AND($I149&lt;&gt;"しない", $I149&lt;&gt;"する"), 1001, 0)</f>
        <v>0</v>
      </c>
      <c r="B149" s="138"/>
      <c r="C149" s="165"/>
      <c r="D149" s="166">
        <v>1</v>
      </c>
      <c r="E149" s="163" t="s">
        <v>266</v>
      </c>
      <c r="F149" s="163"/>
      <c r="G149" s="163"/>
      <c r="H149" s="163"/>
      <c r="I149" s="22" t="s">
        <v>270</v>
      </c>
      <c r="J149" s="39"/>
      <c r="K149" s="39"/>
      <c r="L149" s="39"/>
      <c r="M149" s="39"/>
      <c r="N149" s="163"/>
      <c r="O149" s="163"/>
      <c r="P149" s="163"/>
      <c r="Q149" s="163"/>
      <c r="R149" s="163"/>
      <c r="S149" s="163"/>
      <c r="T149" s="163"/>
      <c r="U149" s="163"/>
      <c r="V149" s="163"/>
      <c r="W149" s="164"/>
    </row>
    <row r="150" spans="1:23" ht="20.100000000000001" customHeight="1" x14ac:dyDescent="0.15">
      <c r="A150" s="138"/>
      <c r="B150" s="138"/>
      <c r="C150" s="170"/>
      <c r="D150" s="163"/>
      <c r="E150" s="163"/>
      <c r="F150" s="163"/>
      <c r="G150" s="163"/>
      <c r="H150" s="163"/>
      <c r="I150" s="167"/>
      <c r="J150" s="168" t="s">
        <v>257</v>
      </c>
      <c r="K150" s="178"/>
      <c r="L150" s="178"/>
      <c r="M150" s="178"/>
      <c r="N150" s="178"/>
      <c r="O150" s="178"/>
      <c r="P150" s="178"/>
      <c r="Q150" s="178"/>
      <c r="R150" s="178"/>
      <c r="S150" s="178"/>
      <c r="T150" s="178"/>
      <c r="U150" s="178"/>
      <c r="V150" s="178"/>
      <c r="W150" s="164"/>
    </row>
    <row r="151" spans="1:23" ht="20.100000000000001" customHeight="1" x14ac:dyDescent="0.15">
      <c r="A151" s="138">
        <f>IF(AND($I149="する",TRIM($I151)=""), 1001, 0)</f>
        <v>0</v>
      </c>
      <c r="B151" s="138"/>
      <c r="C151" s="165"/>
      <c r="D151" s="166">
        <v>2</v>
      </c>
      <c r="E151" s="143" t="s">
        <v>0</v>
      </c>
      <c r="I151" s="24"/>
      <c r="J151" s="17"/>
      <c r="K151" s="17"/>
      <c r="L151" s="17"/>
      <c r="M151" s="17"/>
      <c r="N151" s="163"/>
      <c r="O151" s="163"/>
      <c r="P151" s="163"/>
      <c r="Q151" s="163"/>
      <c r="R151" s="163"/>
      <c r="S151" s="163"/>
      <c r="T151" s="163"/>
      <c r="U151" s="163"/>
      <c r="V151" s="163"/>
      <c r="W151" s="164"/>
    </row>
    <row r="152" spans="1:23" ht="20.100000000000001" customHeight="1" x14ac:dyDescent="0.15">
      <c r="A152" s="138"/>
      <c r="B152" s="138"/>
      <c r="C152" s="165"/>
      <c r="D152" s="166"/>
      <c r="E152" s="163"/>
      <c r="F152" s="163"/>
      <c r="G152" s="163"/>
      <c r="H152" s="163"/>
      <c r="I152" s="173"/>
      <c r="J152" s="168" t="s">
        <v>283</v>
      </c>
      <c r="K152" s="178"/>
      <c r="L152" s="178"/>
      <c r="M152" s="178"/>
      <c r="N152" s="178"/>
      <c r="O152" s="178"/>
      <c r="P152" s="178"/>
      <c r="Q152" s="178"/>
      <c r="R152" s="178"/>
      <c r="S152" s="178"/>
      <c r="T152" s="178"/>
      <c r="U152" s="178"/>
      <c r="V152" s="178"/>
      <c r="W152" s="164"/>
    </row>
    <row r="153" spans="1:23" ht="20.100000000000001" customHeight="1" x14ac:dyDescent="0.15">
      <c r="A153" s="138">
        <f>IF(AND($I149="する",TRIM($I153)=""), 1001, 0)</f>
        <v>0</v>
      </c>
      <c r="B153" s="138"/>
      <c r="C153" s="165"/>
      <c r="D153" s="166">
        <v>3</v>
      </c>
      <c r="E153" s="143" t="s">
        <v>1</v>
      </c>
      <c r="I153" s="23"/>
      <c r="J153" s="23"/>
      <c r="K153" s="23"/>
      <c r="L153" s="23"/>
      <c r="M153" s="23"/>
      <c r="N153" s="23"/>
      <c r="O153" s="23"/>
      <c r="P153" s="23"/>
      <c r="Q153" s="23"/>
      <c r="R153" s="23"/>
      <c r="S153" s="23"/>
      <c r="T153" s="23"/>
      <c r="U153" s="23"/>
      <c r="V153" s="23"/>
      <c r="W153" s="164"/>
    </row>
    <row r="154" spans="1:23" ht="20.100000000000001" customHeight="1" x14ac:dyDescent="0.15">
      <c r="A154" s="138"/>
      <c r="B154" s="138"/>
      <c r="C154" s="165"/>
      <c r="D154" s="166"/>
      <c r="E154" s="163"/>
      <c r="F154" s="163"/>
      <c r="G154" s="163"/>
      <c r="H154" s="163"/>
      <c r="I154" s="167"/>
      <c r="J154" s="168" t="s">
        <v>30</v>
      </c>
      <c r="K154" s="169"/>
      <c r="L154" s="169"/>
      <c r="M154" s="169"/>
      <c r="N154" s="169"/>
      <c r="O154" s="169"/>
      <c r="P154" s="169"/>
      <c r="Q154" s="169"/>
      <c r="R154" s="169"/>
      <c r="S154" s="169"/>
      <c r="T154" s="169"/>
      <c r="U154" s="169"/>
      <c r="V154" s="169"/>
      <c r="W154" s="164"/>
    </row>
    <row r="155" spans="1:23" ht="20.100000000000001" customHeight="1" x14ac:dyDescent="0.15">
      <c r="A155" s="138"/>
      <c r="B155" s="138"/>
      <c r="C155" s="165"/>
      <c r="D155" s="166">
        <v>4</v>
      </c>
      <c r="E155" s="143" t="s">
        <v>176</v>
      </c>
      <c r="I155" s="22"/>
      <c r="J155" s="22"/>
      <c r="K155" s="22"/>
      <c r="L155" s="22"/>
      <c r="M155" s="22"/>
      <c r="N155" s="22"/>
      <c r="O155" s="22"/>
      <c r="P155" s="22"/>
      <c r="Q155" s="22"/>
      <c r="R155" s="22"/>
      <c r="S155" s="22"/>
      <c r="T155" s="22"/>
      <c r="U155" s="22"/>
      <c r="V155" s="22"/>
      <c r="W155" s="164"/>
    </row>
    <row r="156" spans="1:23" ht="20.100000000000001" customHeight="1" x14ac:dyDescent="0.15">
      <c r="A156" s="138"/>
      <c r="B156" s="138"/>
      <c r="C156" s="165"/>
      <c r="D156" s="166"/>
      <c r="E156" s="163"/>
      <c r="F156" s="163"/>
      <c r="G156" s="163"/>
      <c r="H156" s="163"/>
      <c r="I156" s="171"/>
      <c r="J156" s="168" t="s">
        <v>11</v>
      </c>
      <c r="K156" s="178"/>
      <c r="L156" s="178"/>
      <c r="M156" s="178"/>
      <c r="N156" s="178"/>
      <c r="O156" s="178"/>
      <c r="P156" s="178"/>
      <c r="Q156" s="178"/>
      <c r="R156" s="178"/>
      <c r="S156" s="178"/>
      <c r="T156" s="178"/>
      <c r="U156" s="178"/>
      <c r="V156" s="178"/>
      <c r="W156" s="164"/>
    </row>
    <row r="157" spans="1:23" ht="20.100000000000001" customHeight="1" x14ac:dyDescent="0.15">
      <c r="A157" s="138">
        <f>IF(AND($I149="する",TRIM($I157)=""), 1001, 0)</f>
        <v>0</v>
      </c>
      <c r="B157" s="138"/>
      <c r="C157" s="165"/>
      <c r="D157" s="166">
        <v>5</v>
      </c>
      <c r="E157" s="143" t="s">
        <v>177</v>
      </c>
      <c r="I157" s="22"/>
      <c r="J157" s="22"/>
      <c r="K157" s="22"/>
      <c r="L157" s="22"/>
      <c r="M157" s="22"/>
      <c r="N157" s="22"/>
      <c r="O157" s="22"/>
      <c r="P157" s="22"/>
      <c r="Q157" s="22"/>
      <c r="R157" s="22"/>
      <c r="S157" s="22"/>
      <c r="T157" s="22"/>
      <c r="U157" s="22"/>
      <c r="V157" s="22"/>
      <c r="W157" s="164"/>
    </row>
    <row r="158" spans="1:23" ht="20.100000000000001" customHeight="1" x14ac:dyDescent="0.15">
      <c r="A158" s="138"/>
      <c r="B158" s="138"/>
      <c r="C158" s="170"/>
      <c r="D158" s="163"/>
      <c r="E158" s="163"/>
      <c r="F158" s="163"/>
      <c r="G158" s="163"/>
      <c r="H158" s="163"/>
      <c r="I158" s="171"/>
      <c r="J158" s="168" t="s">
        <v>12</v>
      </c>
      <c r="K158" s="178"/>
      <c r="L158" s="178"/>
      <c r="M158" s="178"/>
      <c r="N158" s="178"/>
      <c r="O158" s="178"/>
      <c r="P158" s="178"/>
      <c r="Q158" s="178"/>
      <c r="R158" s="178"/>
      <c r="S158" s="178"/>
      <c r="T158" s="178"/>
      <c r="U158" s="178"/>
      <c r="V158" s="178"/>
      <c r="W158" s="164"/>
    </row>
    <row r="159" spans="1:23" ht="20.100000000000001" customHeight="1" x14ac:dyDescent="0.15">
      <c r="A159" s="138">
        <f>IF(AND($I149="する",NOT(AND(TRIM($I159)&lt;&gt;"",ISNUMBER(VALUE(SUBSTITUTE($I159,"-","")))))), 1001, 0)</f>
        <v>0</v>
      </c>
      <c r="B159" s="138"/>
      <c r="C159" s="165"/>
      <c r="D159" s="166">
        <v>6</v>
      </c>
      <c r="E159" s="143" t="s">
        <v>6</v>
      </c>
      <c r="I159" s="22"/>
      <c r="J159" s="22"/>
      <c r="K159" s="22"/>
      <c r="L159" s="22"/>
      <c r="M159" s="22"/>
      <c r="N159" s="163"/>
      <c r="O159" s="163"/>
      <c r="P159" s="163"/>
      <c r="Q159" s="163"/>
      <c r="R159" s="163"/>
      <c r="S159" s="163"/>
      <c r="T159" s="163"/>
      <c r="U159" s="163"/>
      <c r="V159" s="163"/>
      <c r="W159" s="164"/>
    </row>
    <row r="160" spans="1:23" ht="20.100000000000001" customHeight="1" x14ac:dyDescent="0.15">
      <c r="A160" s="138"/>
      <c r="B160" s="138"/>
      <c r="C160" s="170"/>
      <c r="D160" s="163"/>
      <c r="E160" s="163"/>
      <c r="F160" s="163"/>
      <c r="G160" s="163"/>
      <c r="H160" s="163"/>
      <c r="I160" s="171"/>
      <c r="J160" s="168" t="s">
        <v>286</v>
      </c>
      <c r="K160" s="169"/>
      <c r="L160" s="169"/>
      <c r="M160" s="169"/>
      <c r="N160" s="169"/>
      <c r="O160" s="169"/>
      <c r="P160" s="169"/>
      <c r="Q160" s="169"/>
      <c r="R160" s="169"/>
      <c r="S160" s="169"/>
      <c r="T160" s="169"/>
      <c r="U160" s="169"/>
      <c r="V160" s="169"/>
      <c r="W160" s="164"/>
    </row>
    <row r="161" spans="1:24" ht="20.100000000000001" customHeight="1" x14ac:dyDescent="0.15">
      <c r="A161" s="138">
        <f>IF(AND($I149="する",AND(TRIM($I161)&lt;&gt;"",NOT(ISNUMBER(VALUE(SUBSTITUTE($I161,"-","")))))), 1001, 0)</f>
        <v>0</v>
      </c>
      <c r="B161" s="138"/>
      <c r="C161" s="165"/>
      <c r="D161" s="166">
        <v>7</v>
      </c>
      <c r="E161" s="143" t="s">
        <v>7</v>
      </c>
      <c r="I161" s="22"/>
      <c r="J161" s="22"/>
      <c r="K161" s="22"/>
      <c r="L161" s="22"/>
      <c r="M161" s="22"/>
      <c r="N161" s="163"/>
      <c r="O161" s="163"/>
      <c r="P161" s="163"/>
      <c r="Q161" s="163"/>
      <c r="R161" s="163"/>
      <c r="S161" s="163"/>
      <c r="T161" s="163"/>
      <c r="U161" s="163"/>
      <c r="V161" s="163"/>
      <c r="W161" s="164"/>
    </row>
    <row r="162" spans="1:24" ht="20.100000000000001" customHeight="1" x14ac:dyDescent="0.15">
      <c r="A162" s="138"/>
      <c r="B162" s="138"/>
      <c r="C162" s="170"/>
      <c r="D162" s="163"/>
      <c r="E162" s="163"/>
      <c r="F162" s="163"/>
      <c r="G162" s="163"/>
      <c r="H162" s="163"/>
      <c r="I162" s="171"/>
      <c r="J162" s="168" t="s">
        <v>267</v>
      </c>
      <c r="K162" s="169"/>
      <c r="L162" s="169"/>
      <c r="M162" s="169"/>
      <c r="N162" s="169"/>
      <c r="O162" s="169"/>
      <c r="P162" s="169"/>
      <c r="Q162" s="169"/>
      <c r="R162" s="169"/>
      <c r="S162" s="169"/>
      <c r="T162" s="169"/>
      <c r="U162" s="169"/>
      <c r="V162" s="169"/>
      <c r="W162" s="164"/>
    </row>
    <row r="163" spans="1:24" ht="15.75" customHeight="1" x14ac:dyDescent="0.15">
      <c r="A163" s="138"/>
      <c r="B163" s="138"/>
      <c r="C163" s="179"/>
      <c r="D163" s="180"/>
      <c r="E163" s="180"/>
      <c r="F163" s="180"/>
      <c r="G163" s="180"/>
      <c r="H163" s="180"/>
      <c r="I163" s="181"/>
      <c r="J163" s="181"/>
      <c r="K163" s="181"/>
      <c r="L163" s="181"/>
      <c r="M163" s="181"/>
      <c r="N163" s="181"/>
      <c r="O163" s="181"/>
      <c r="P163" s="181"/>
      <c r="Q163" s="181"/>
      <c r="R163" s="181"/>
      <c r="S163" s="181"/>
      <c r="T163" s="181"/>
      <c r="U163" s="181"/>
      <c r="V163" s="181"/>
      <c r="W163" s="182"/>
    </row>
    <row r="164" spans="1:24" ht="15.75" customHeight="1" x14ac:dyDescent="0.15">
      <c r="A164" s="138"/>
      <c r="B164" s="138"/>
      <c r="C164" s="163"/>
      <c r="D164" s="163"/>
      <c r="E164" s="163"/>
      <c r="F164" s="163"/>
      <c r="G164" s="163"/>
      <c r="H164" s="163"/>
      <c r="I164" s="178"/>
      <c r="J164" s="178"/>
      <c r="K164" s="178"/>
      <c r="L164" s="178"/>
      <c r="M164" s="178"/>
      <c r="N164" s="178"/>
      <c r="O164" s="178"/>
      <c r="P164" s="178"/>
      <c r="Q164" s="178"/>
      <c r="R164" s="178"/>
      <c r="S164" s="178"/>
      <c r="T164" s="178"/>
      <c r="U164" s="178"/>
      <c r="V164" s="178"/>
      <c r="W164" s="163"/>
    </row>
    <row r="165" spans="1:24" ht="15.75" customHeight="1" x14ac:dyDescent="0.15">
      <c r="A165" s="138"/>
      <c r="B165" s="138"/>
      <c r="C165" s="163"/>
      <c r="D165" s="163"/>
      <c r="E165" s="163"/>
      <c r="F165" s="163"/>
      <c r="G165" s="163"/>
      <c r="H165" s="163"/>
      <c r="I165" s="178"/>
      <c r="J165" s="163"/>
      <c r="K165" s="163"/>
      <c r="L165" s="163"/>
      <c r="M165" s="163"/>
      <c r="N165" s="163"/>
      <c r="O165" s="163"/>
      <c r="P165" s="163"/>
      <c r="Q165" s="163"/>
      <c r="R165" s="163"/>
      <c r="S165" s="163"/>
      <c r="T165" s="163"/>
      <c r="U165" s="163"/>
      <c r="V165" s="163"/>
      <c r="W165" s="163"/>
    </row>
    <row r="166" spans="1:24" ht="20.100000000000001" customHeight="1" x14ac:dyDescent="0.15">
      <c r="A166" s="138"/>
      <c r="B166" s="138"/>
      <c r="C166" s="183" t="s">
        <v>217</v>
      </c>
      <c r="D166" s="184"/>
      <c r="E166" s="184"/>
      <c r="F166" s="184"/>
      <c r="G166" s="184"/>
      <c r="H166" s="185"/>
    </row>
    <row r="167" spans="1:24" ht="15.75" customHeight="1" x14ac:dyDescent="0.15">
      <c r="A167" s="138"/>
      <c r="B167" s="138"/>
      <c r="C167" s="159"/>
      <c r="D167" s="160"/>
      <c r="E167" s="209"/>
      <c r="F167" s="160"/>
      <c r="G167" s="160"/>
      <c r="H167" s="160"/>
      <c r="I167" s="161"/>
      <c r="J167" s="161"/>
      <c r="K167" s="210"/>
      <c r="L167" s="161"/>
      <c r="M167" s="161"/>
      <c r="N167" s="161"/>
      <c r="O167" s="161"/>
      <c r="P167" s="161"/>
      <c r="Q167" s="161"/>
      <c r="R167" s="161"/>
      <c r="S167" s="161"/>
      <c r="T167" s="161"/>
      <c r="U167" s="161"/>
      <c r="V167" s="161"/>
      <c r="W167" s="162"/>
    </row>
    <row r="168" spans="1:24" ht="20.100000000000001" customHeight="1" x14ac:dyDescent="0.15">
      <c r="A168" s="138">
        <f>IF(TRIM($I168)="", 1001, 0)</f>
        <v>1001</v>
      </c>
      <c r="B168" s="138"/>
      <c r="C168" s="165"/>
      <c r="D168" s="166">
        <v>1</v>
      </c>
      <c r="E168" s="143" t="s">
        <v>297</v>
      </c>
      <c r="I168" s="22"/>
      <c r="J168" s="22"/>
      <c r="K168" s="22"/>
      <c r="L168" s="22"/>
      <c r="M168" s="22"/>
      <c r="N168" s="187"/>
      <c r="O168" s="187"/>
      <c r="P168" s="187"/>
      <c r="Q168" s="187"/>
      <c r="R168" s="187"/>
      <c r="S168" s="187"/>
      <c r="T168" s="187"/>
      <c r="U168" s="187"/>
      <c r="V168" s="187"/>
      <c r="W168" s="164"/>
    </row>
    <row r="169" spans="1:24" ht="20.100000000000001" customHeight="1" x14ac:dyDescent="0.15">
      <c r="A169" s="138"/>
      <c r="B169" s="138"/>
      <c r="C169" s="170"/>
      <c r="D169" s="163"/>
      <c r="E169" s="163"/>
      <c r="F169" s="163"/>
      <c r="G169" s="163"/>
      <c r="H169" s="163"/>
      <c r="I169" s="171"/>
      <c r="J169" s="168" t="s">
        <v>257</v>
      </c>
      <c r="K169" s="169"/>
      <c r="L169" s="169"/>
      <c r="M169" s="169"/>
      <c r="N169" s="169"/>
      <c r="O169" s="169"/>
      <c r="P169" s="169"/>
      <c r="Q169" s="169"/>
      <c r="R169" s="169"/>
      <c r="S169" s="169"/>
      <c r="T169" s="169"/>
      <c r="U169" s="169"/>
      <c r="V169" s="169"/>
      <c r="W169" s="164"/>
    </row>
    <row r="170" spans="1:24" ht="20.100000000000001" customHeight="1" x14ac:dyDescent="0.15">
      <c r="A170" s="138">
        <f>IF(TRIM($I170)="", 1001, 0)</f>
        <v>1001</v>
      </c>
      <c r="B170" s="138"/>
      <c r="C170" s="165"/>
      <c r="D170" s="166">
        <f>D168+1</f>
        <v>2</v>
      </c>
      <c r="E170" s="143" t="s">
        <v>126</v>
      </c>
      <c r="I170" s="22"/>
      <c r="J170" s="22"/>
      <c r="K170" s="22"/>
      <c r="L170" s="22"/>
      <c r="M170" s="22"/>
      <c r="N170" s="187"/>
      <c r="O170" s="187"/>
      <c r="P170" s="187"/>
      <c r="Q170" s="187"/>
      <c r="R170" s="187"/>
      <c r="S170" s="187"/>
      <c r="T170" s="187"/>
      <c r="U170" s="187"/>
      <c r="V170" s="187"/>
      <c r="W170" s="164"/>
    </row>
    <row r="171" spans="1:24" ht="20.100000000000001" customHeight="1" x14ac:dyDescent="0.15">
      <c r="A171" s="138"/>
      <c r="B171" s="138"/>
      <c r="C171" s="170"/>
      <c r="D171" s="163"/>
      <c r="E171" s="163"/>
      <c r="F171" s="163"/>
      <c r="G171" s="163"/>
      <c r="H171" s="163"/>
      <c r="I171" s="171"/>
      <c r="J171" s="168" t="s">
        <v>169</v>
      </c>
      <c r="K171" s="169"/>
      <c r="L171" s="169"/>
      <c r="M171" s="169"/>
      <c r="N171" s="169"/>
      <c r="O171" s="169"/>
      <c r="P171" s="169"/>
      <c r="Q171" s="169"/>
      <c r="R171" s="169"/>
      <c r="S171" s="169"/>
      <c r="T171" s="169"/>
      <c r="U171" s="169"/>
      <c r="V171" s="169"/>
      <c r="W171" s="164"/>
    </row>
    <row r="172" spans="1:24" ht="20.100000000000001" customHeight="1" x14ac:dyDescent="0.15">
      <c r="A172" s="138">
        <f>IF(TRIM($I172)="", 1001, 0)</f>
        <v>1001</v>
      </c>
      <c r="B172" s="138"/>
      <c r="C172" s="165"/>
      <c r="D172" s="166">
        <f>D170+1</f>
        <v>3</v>
      </c>
      <c r="E172" s="143" t="s">
        <v>127</v>
      </c>
      <c r="I172" s="22"/>
      <c r="J172" s="22"/>
      <c r="K172" s="22"/>
      <c r="L172" s="22"/>
      <c r="M172" s="22"/>
      <c r="N172" s="187"/>
      <c r="O172" s="187"/>
      <c r="P172" s="187"/>
      <c r="Q172" s="187"/>
      <c r="R172" s="187"/>
      <c r="S172" s="187"/>
      <c r="T172" s="187"/>
      <c r="U172" s="187"/>
      <c r="V172" s="187"/>
      <c r="W172" s="164"/>
    </row>
    <row r="173" spans="1:24" ht="20.100000000000001" customHeight="1" x14ac:dyDescent="0.15">
      <c r="A173" s="138"/>
      <c r="B173" s="138"/>
      <c r="C173" s="170"/>
      <c r="D173" s="163"/>
      <c r="E173" s="163"/>
      <c r="F173" s="163"/>
      <c r="G173" s="163"/>
      <c r="H173" s="163"/>
      <c r="I173" s="171"/>
      <c r="J173" s="168" t="s">
        <v>169</v>
      </c>
      <c r="K173" s="169"/>
      <c r="L173" s="169"/>
      <c r="M173" s="169"/>
      <c r="N173" s="169"/>
      <c r="O173" s="169"/>
      <c r="P173" s="169"/>
      <c r="Q173" s="169"/>
      <c r="R173" s="169"/>
      <c r="S173" s="169"/>
      <c r="T173" s="169"/>
      <c r="U173" s="169"/>
      <c r="V173" s="169"/>
      <c r="W173" s="164"/>
    </row>
    <row r="174" spans="1:24" ht="20.100000000000001" customHeight="1" x14ac:dyDescent="0.15">
      <c r="A174" s="138">
        <f>IF(TRIM($I174)="", 1001, 0)</f>
        <v>1001</v>
      </c>
      <c r="B174" s="138"/>
      <c r="C174" s="159"/>
      <c r="D174" s="166">
        <f>D172+1</f>
        <v>4</v>
      </c>
      <c r="E174" s="176" t="s">
        <v>253</v>
      </c>
      <c r="F174" s="160"/>
      <c r="G174" s="160"/>
      <c r="H174" s="160"/>
      <c r="I174" s="35"/>
      <c r="J174" s="36"/>
      <c r="K174" s="36"/>
      <c r="L174" s="36"/>
      <c r="M174" s="36"/>
      <c r="N174" s="163" t="s">
        <v>23</v>
      </c>
      <c r="O174" s="163"/>
      <c r="P174" s="163"/>
      <c r="Q174" s="163"/>
      <c r="R174" s="211"/>
      <c r="S174" s="163"/>
      <c r="T174" s="163"/>
      <c r="U174" s="163"/>
      <c r="V174" s="163"/>
      <c r="W174" s="164"/>
      <c r="X174" s="170"/>
    </row>
    <row r="175" spans="1:24" ht="20.100000000000001" customHeight="1" x14ac:dyDescent="0.15">
      <c r="A175" s="138"/>
      <c r="B175" s="138"/>
      <c r="C175" s="159"/>
      <c r="D175" s="166"/>
      <c r="E175" s="176"/>
      <c r="F175" s="160"/>
      <c r="G175" s="160"/>
      <c r="H175" s="160"/>
      <c r="I175" s="187"/>
      <c r="J175" s="187"/>
      <c r="K175" s="187"/>
      <c r="L175" s="187"/>
      <c r="M175" s="187"/>
      <c r="N175" s="212"/>
      <c r="O175" s="187"/>
      <c r="P175" s="187"/>
      <c r="Q175" s="187"/>
      <c r="R175" s="212"/>
      <c r="S175" s="187"/>
      <c r="T175" s="187"/>
      <c r="U175" s="187"/>
      <c r="V175" s="187"/>
      <c r="W175" s="188"/>
      <c r="X175" s="163"/>
    </row>
    <row r="176" spans="1:24" ht="20.100000000000001" customHeight="1" x14ac:dyDescent="0.15">
      <c r="A176" s="138"/>
      <c r="B176" s="138"/>
      <c r="C176" s="165"/>
      <c r="D176" s="190"/>
      <c r="E176" s="213" t="s">
        <v>38</v>
      </c>
      <c r="F176" s="214"/>
      <c r="G176" s="214"/>
      <c r="H176" s="215"/>
      <c r="I176" s="216" t="s">
        <v>187</v>
      </c>
      <c r="J176" s="217"/>
      <c r="K176" s="217"/>
      <c r="L176" s="217"/>
      <c r="M176" s="218"/>
      <c r="W176" s="190"/>
      <c r="X176" s="163"/>
    </row>
    <row r="177" spans="1:24" ht="20.100000000000001" customHeight="1" x14ac:dyDescent="0.15">
      <c r="A177" s="138">
        <f>IF(TRIM($I177)="", 1001, 0)</f>
        <v>1001</v>
      </c>
      <c r="B177" s="138"/>
      <c r="C177" s="165"/>
      <c r="D177" s="190"/>
      <c r="E177" s="219" t="s">
        <v>251</v>
      </c>
      <c r="F177" s="220"/>
      <c r="G177" s="220"/>
      <c r="H177" s="221"/>
      <c r="I177" s="97"/>
      <c r="J177" s="98"/>
      <c r="K177" s="98"/>
      <c r="L177" s="98"/>
      <c r="M177" s="99"/>
      <c r="W177" s="190"/>
      <c r="X177" s="163"/>
    </row>
    <row r="178" spans="1:24" ht="20.100000000000001" customHeight="1" x14ac:dyDescent="0.15">
      <c r="A178" s="138">
        <f>IF(TRIM($I178)="", 1001, 0)</f>
        <v>1001</v>
      </c>
      <c r="B178" s="138"/>
      <c r="C178" s="165"/>
      <c r="D178" s="190"/>
      <c r="E178" s="222" t="s">
        <v>39</v>
      </c>
      <c r="F178" s="223"/>
      <c r="G178" s="223"/>
      <c r="H178" s="224"/>
      <c r="I178" s="28"/>
      <c r="J178" s="29"/>
      <c r="K178" s="29"/>
      <c r="L178" s="29"/>
      <c r="M178" s="30"/>
      <c r="W178" s="190"/>
      <c r="X178" s="163"/>
    </row>
    <row r="179" spans="1:24" ht="20.100000000000001" customHeight="1" thickBot="1" x14ac:dyDescent="0.2">
      <c r="A179" s="138">
        <f>IF(TRIM($I179)="", 1001, 0)</f>
        <v>1001</v>
      </c>
      <c r="B179" s="138"/>
      <c r="C179" s="165"/>
      <c r="D179" s="190"/>
      <c r="E179" s="225" t="s">
        <v>40</v>
      </c>
      <c r="F179" s="226"/>
      <c r="G179" s="226"/>
      <c r="H179" s="227"/>
      <c r="I179" s="100"/>
      <c r="J179" s="101"/>
      <c r="K179" s="101"/>
      <c r="L179" s="101"/>
      <c r="M179" s="102"/>
      <c r="W179" s="190"/>
      <c r="X179" s="163"/>
    </row>
    <row r="180" spans="1:24" ht="20.100000000000001" customHeight="1" thickTop="1" x14ac:dyDescent="0.15">
      <c r="A180" s="138"/>
      <c r="B180" s="138"/>
      <c r="C180" s="165"/>
      <c r="E180" s="228" t="s">
        <v>41</v>
      </c>
      <c r="F180" s="229"/>
      <c r="G180" s="229"/>
      <c r="H180" s="230"/>
      <c r="I180" s="231">
        <f>SUM(I177:L179)</f>
        <v>0</v>
      </c>
      <c r="J180" s="232"/>
      <c r="K180" s="232"/>
      <c r="L180" s="232"/>
      <c r="M180" s="233"/>
      <c r="W180" s="190"/>
      <c r="X180" s="163"/>
    </row>
    <row r="181" spans="1:24" ht="20.100000000000001" customHeight="1" x14ac:dyDescent="0.15">
      <c r="A181" s="138"/>
      <c r="B181" s="138"/>
      <c r="C181" s="165"/>
      <c r="D181" s="166"/>
      <c r="E181" s="176"/>
      <c r="F181" s="163"/>
      <c r="G181" s="163"/>
      <c r="H181" s="163"/>
      <c r="I181" s="234"/>
      <c r="J181" s="234"/>
      <c r="K181" s="235"/>
      <c r="L181" s="236"/>
      <c r="M181" s="236"/>
      <c r="N181" s="236"/>
      <c r="O181" s="234"/>
      <c r="P181" s="234"/>
      <c r="Q181" s="234"/>
      <c r="R181" s="234"/>
      <c r="S181" s="234"/>
      <c r="T181" s="234"/>
      <c r="U181" s="234"/>
      <c r="V181" s="234"/>
      <c r="W181" s="237"/>
      <c r="X181" s="163"/>
    </row>
    <row r="182" spans="1:24" ht="20.100000000000001" customHeight="1" x14ac:dyDescent="0.15">
      <c r="A182" s="138"/>
      <c r="B182" s="138"/>
      <c r="C182" s="165"/>
      <c r="D182" s="166">
        <f>D174+1</f>
        <v>5</v>
      </c>
      <c r="E182" s="176" t="s">
        <v>42</v>
      </c>
      <c r="F182" s="163"/>
      <c r="G182" s="163"/>
      <c r="H182" s="163"/>
      <c r="I182" s="238"/>
      <c r="K182" s="239"/>
      <c r="W182" s="190"/>
      <c r="X182" s="163"/>
    </row>
    <row r="183" spans="1:24" ht="20.100000000000001" customHeight="1" x14ac:dyDescent="0.15">
      <c r="A183" s="138">
        <f>IF(TRIM($I183)="", 1001, 0)</f>
        <v>1001</v>
      </c>
      <c r="B183" s="138"/>
      <c r="C183" s="165"/>
      <c r="D183" s="166"/>
      <c r="E183" s="176" t="s">
        <v>43</v>
      </c>
      <c r="F183" s="163"/>
      <c r="G183" s="163"/>
      <c r="H183" s="163"/>
      <c r="I183" s="109"/>
      <c r="J183" s="124"/>
      <c r="K183" s="124"/>
      <c r="L183" s="124"/>
      <c r="M183" s="124"/>
      <c r="N183" s="163" t="s">
        <v>23</v>
      </c>
      <c r="O183" s="163"/>
      <c r="P183" s="163"/>
      <c r="Q183" s="163"/>
      <c r="R183" s="211"/>
      <c r="S183" s="163"/>
      <c r="T183" s="163"/>
      <c r="U183" s="163"/>
      <c r="V183" s="163"/>
      <c r="W183" s="164"/>
      <c r="X183" s="163"/>
    </row>
    <row r="184" spans="1:24" ht="20.100000000000001" customHeight="1" x14ac:dyDescent="0.15">
      <c r="A184" s="138"/>
      <c r="B184" s="138"/>
      <c r="C184" s="165"/>
      <c r="D184" s="166"/>
      <c r="E184" s="163"/>
      <c r="F184" s="163"/>
      <c r="G184" s="163"/>
      <c r="H184" s="163"/>
      <c r="I184" s="234"/>
      <c r="J184" s="234"/>
      <c r="K184" s="234"/>
      <c r="L184" s="236"/>
      <c r="M184" s="236"/>
      <c r="N184" s="236"/>
      <c r="O184" s="234"/>
      <c r="P184" s="234"/>
      <c r="Q184" s="234"/>
      <c r="R184" s="234"/>
      <c r="S184" s="234"/>
      <c r="T184" s="234"/>
      <c r="U184" s="234"/>
      <c r="V184" s="234"/>
      <c r="W184" s="237"/>
      <c r="X184" s="163"/>
    </row>
    <row r="185" spans="1:24" ht="20.100000000000001" customHeight="1" x14ac:dyDescent="0.15">
      <c r="A185" s="138"/>
      <c r="B185" s="138"/>
      <c r="C185" s="165"/>
      <c r="D185" s="166">
        <f>D182+1</f>
        <v>6</v>
      </c>
      <c r="E185" s="163" t="s">
        <v>44</v>
      </c>
      <c r="F185" s="163"/>
      <c r="G185" s="163"/>
      <c r="H185" s="163"/>
      <c r="I185" s="238"/>
      <c r="W185" s="190"/>
      <c r="X185" s="163"/>
    </row>
    <row r="186" spans="1:24" ht="20.100000000000001" customHeight="1" x14ac:dyDescent="0.15">
      <c r="A186" s="138">
        <f>IF(TRIM($I186)="", 1001, 0)</f>
        <v>1001</v>
      </c>
      <c r="B186" s="138"/>
      <c r="C186" s="165"/>
      <c r="D186" s="166"/>
      <c r="E186" s="240" t="s">
        <v>188</v>
      </c>
      <c r="F186" s="241"/>
      <c r="G186" s="241"/>
      <c r="H186" s="242"/>
      <c r="I186" s="97"/>
      <c r="J186" s="98"/>
      <c r="K186" s="98"/>
      <c r="L186" s="98"/>
      <c r="M186" s="99"/>
      <c r="W186" s="190"/>
      <c r="X186" s="163"/>
    </row>
    <row r="187" spans="1:24" ht="20.100000000000001" customHeight="1" x14ac:dyDescent="0.15">
      <c r="A187" s="138">
        <f>IF(TRIM($I187)="", 1001, 0)</f>
        <v>1001</v>
      </c>
      <c r="B187" s="138"/>
      <c r="C187" s="165"/>
      <c r="D187" s="166"/>
      <c r="E187" s="243" t="s">
        <v>189</v>
      </c>
      <c r="F187" s="244"/>
      <c r="G187" s="244"/>
      <c r="H187" s="245"/>
      <c r="I187" s="28"/>
      <c r="J187" s="29"/>
      <c r="K187" s="29"/>
      <c r="L187" s="29"/>
      <c r="M187" s="30"/>
      <c r="V187" s="234"/>
      <c r="W187" s="237"/>
      <c r="X187" s="163"/>
    </row>
    <row r="188" spans="1:24" ht="20.100000000000001" customHeight="1" x14ac:dyDescent="0.15">
      <c r="A188" s="138">
        <f>IF(TRIM($I188)="", 1001, 0)</f>
        <v>1001</v>
      </c>
      <c r="B188" s="138"/>
      <c r="C188" s="165"/>
      <c r="D188" s="166"/>
      <c r="E188" s="243" t="s">
        <v>190</v>
      </c>
      <c r="F188" s="244"/>
      <c r="G188" s="244"/>
      <c r="H188" s="245"/>
      <c r="I188" s="28"/>
      <c r="J188" s="29"/>
      <c r="K188" s="29"/>
      <c r="L188" s="29"/>
      <c r="M188" s="30"/>
      <c r="V188" s="234"/>
      <c r="W188" s="237"/>
      <c r="X188" s="163"/>
    </row>
    <row r="189" spans="1:24" ht="20.100000000000001" customHeight="1" x14ac:dyDescent="0.15">
      <c r="A189" s="138">
        <f>IF(TRIM($I189)="", 1001, 0)</f>
        <v>1001</v>
      </c>
      <c r="B189" s="138"/>
      <c r="C189" s="165"/>
      <c r="D189" s="166"/>
      <c r="E189" s="246" t="s">
        <v>191</v>
      </c>
      <c r="F189" s="247"/>
      <c r="G189" s="247"/>
      <c r="H189" s="248"/>
      <c r="I189" s="103"/>
      <c r="J189" s="104"/>
      <c r="K189" s="104"/>
      <c r="L189" s="104"/>
      <c r="M189" s="105"/>
      <c r="V189" s="234"/>
      <c r="W189" s="237"/>
      <c r="X189" s="163"/>
    </row>
    <row r="190" spans="1:24" ht="20.100000000000001" customHeight="1" x14ac:dyDescent="0.15">
      <c r="A190" s="138"/>
      <c r="B190" s="138"/>
      <c r="C190" s="165"/>
      <c r="D190" s="166"/>
      <c r="E190" s="249"/>
      <c r="F190" s="163"/>
      <c r="G190" s="163"/>
      <c r="H190" s="163"/>
      <c r="I190" s="238"/>
      <c r="J190" s="138"/>
      <c r="K190" s="138"/>
      <c r="L190" s="138"/>
      <c r="M190" s="236"/>
      <c r="N190" s="236"/>
      <c r="O190" s="234"/>
      <c r="P190" s="234"/>
      <c r="Q190" s="234"/>
      <c r="R190" s="234"/>
      <c r="S190" s="234"/>
      <c r="T190" s="234"/>
      <c r="U190" s="234"/>
      <c r="V190" s="234"/>
      <c r="W190" s="237"/>
      <c r="X190" s="163"/>
    </row>
    <row r="191" spans="1:24" ht="20.100000000000001" customHeight="1" x14ac:dyDescent="0.15">
      <c r="A191" s="138"/>
      <c r="B191" s="138"/>
      <c r="C191" s="165"/>
      <c r="D191" s="166">
        <f>D185+1</f>
        <v>7</v>
      </c>
      <c r="E191" s="163" t="s">
        <v>118</v>
      </c>
      <c r="F191" s="163"/>
      <c r="P191" s="250"/>
      <c r="Q191" s="234"/>
      <c r="R191" s="234"/>
      <c r="S191" s="234"/>
      <c r="T191" s="234"/>
      <c r="U191" s="234"/>
      <c r="V191" s="234"/>
      <c r="W191" s="164"/>
    </row>
    <row r="192" spans="1:24" ht="57" customHeight="1" x14ac:dyDescent="0.15">
      <c r="A192" s="138"/>
      <c r="B192" s="138"/>
      <c r="C192" s="165"/>
      <c r="D192" s="166"/>
      <c r="E192" s="251" t="s">
        <v>271</v>
      </c>
      <c r="F192" s="251"/>
      <c r="G192" s="251"/>
      <c r="H192" s="251"/>
      <c r="I192" s="251"/>
      <c r="J192" s="251"/>
      <c r="K192" s="251"/>
      <c r="L192" s="251"/>
      <c r="M192" s="251"/>
      <c r="N192" s="251"/>
      <c r="O192" s="251"/>
      <c r="P192" s="251"/>
      <c r="Q192" s="251"/>
      <c r="R192" s="251"/>
      <c r="S192" s="251"/>
      <c r="T192" s="251"/>
      <c r="U192" s="251"/>
      <c r="V192" s="251"/>
      <c r="W192" s="164"/>
    </row>
    <row r="193" spans="1:23" ht="20.100000000000001" customHeight="1" x14ac:dyDescent="0.15">
      <c r="A193" s="138">
        <f>IF(COUNTIF($K194:$K197,"○")&lt;&gt;1, 1001, 0)</f>
        <v>1001</v>
      </c>
      <c r="B193" s="512"/>
      <c r="C193" s="165"/>
      <c r="D193" s="166"/>
      <c r="E193" s="253" t="s">
        <v>119</v>
      </c>
      <c r="F193" s="254"/>
      <c r="G193" s="254"/>
      <c r="H193" s="254"/>
      <c r="I193" s="254"/>
      <c r="J193" s="255"/>
      <c r="K193" s="256" t="s">
        <v>272</v>
      </c>
      <c r="L193" s="213" t="s">
        <v>120</v>
      </c>
      <c r="M193" s="214"/>
      <c r="N193" s="214"/>
      <c r="O193" s="215"/>
      <c r="P193" s="257" t="s">
        <v>121</v>
      </c>
      <c r="Q193" s="257"/>
      <c r="R193" s="258"/>
      <c r="U193" s="259"/>
      <c r="V193" s="259"/>
      <c r="W193" s="164"/>
    </row>
    <row r="194" spans="1:23" ht="20.100000000000001" customHeight="1" x14ac:dyDescent="0.15">
      <c r="A194" s="138"/>
      <c r="B194" s="138"/>
      <c r="C194" s="165"/>
      <c r="D194" s="260"/>
      <c r="E194" s="261" t="s">
        <v>273</v>
      </c>
      <c r="F194" s="262"/>
      <c r="G194" s="262"/>
      <c r="H194" s="262"/>
      <c r="I194" s="262"/>
      <c r="J194" s="263"/>
      <c r="K194" s="2"/>
      <c r="L194" s="264"/>
      <c r="M194" s="265"/>
      <c r="N194" s="265"/>
      <c r="O194" s="266"/>
      <c r="P194" s="267"/>
      <c r="Q194" s="268"/>
      <c r="R194" s="269"/>
      <c r="U194" s="259"/>
      <c r="V194" s="259"/>
      <c r="W194" s="164"/>
    </row>
    <row r="195" spans="1:23" ht="20.100000000000001" customHeight="1" x14ac:dyDescent="0.15">
      <c r="A195" s="138">
        <f>IF(AND($K195="○",TRIM($L195)=""), 1001, 0)</f>
        <v>0</v>
      </c>
      <c r="B195" s="138"/>
      <c r="C195" s="165"/>
      <c r="D195" s="260"/>
      <c r="E195" s="270" t="s">
        <v>274</v>
      </c>
      <c r="F195" s="271"/>
      <c r="G195" s="271"/>
      <c r="H195" s="271"/>
      <c r="I195" s="271"/>
      <c r="J195" s="272"/>
      <c r="K195" s="3"/>
      <c r="L195" s="52"/>
      <c r="M195" s="53"/>
      <c r="N195" s="53"/>
      <c r="O195" s="96"/>
      <c r="P195" s="273"/>
      <c r="Q195" s="273"/>
      <c r="R195" s="274"/>
      <c r="U195" s="178"/>
      <c r="V195" s="178"/>
      <c r="W195" s="164"/>
    </row>
    <row r="196" spans="1:23" ht="20.100000000000001" customHeight="1" x14ac:dyDescent="0.15">
      <c r="A196" s="138">
        <f>IF(AND($K196="○",TRIM($L196)=""), 1001, 0)</f>
        <v>0</v>
      </c>
      <c r="B196" s="138"/>
      <c r="C196" s="165"/>
      <c r="D196" s="260"/>
      <c r="E196" s="270" t="s">
        <v>275</v>
      </c>
      <c r="F196" s="271"/>
      <c r="G196" s="271"/>
      <c r="H196" s="271"/>
      <c r="I196" s="271"/>
      <c r="J196" s="272"/>
      <c r="K196" s="4"/>
      <c r="L196" s="52"/>
      <c r="M196" s="53"/>
      <c r="N196" s="53"/>
      <c r="O196" s="96"/>
      <c r="P196" s="275">
        <v>100</v>
      </c>
      <c r="Q196" s="275"/>
      <c r="R196" s="190" t="s">
        <v>45</v>
      </c>
      <c r="U196" s="178"/>
      <c r="V196" s="178"/>
      <c r="W196" s="164"/>
    </row>
    <row r="197" spans="1:23" ht="20.100000000000001" customHeight="1" x14ac:dyDescent="0.15">
      <c r="A197" s="138">
        <f>IF(AND($K197="○",OR(TRIM($L197)="",TRIM($P197)="")), 1001, 0)</f>
        <v>0</v>
      </c>
      <c r="B197" s="138"/>
      <c r="C197" s="165"/>
      <c r="D197" s="260"/>
      <c r="E197" s="276" t="s">
        <v>276</v>
      </c>
      <c r="F197" s="277"/>
      <c r="G197" s="277"/>
      <c r="H197" s="277"/>
      <c r="I197" s="277"/>
      <c r="J197" s="278"/>
      <c r="K197" s="113"/>
      <c r="L197" s="52"/>
      <c r="M197" s="53"/>
      <c r="N197" s="53"/>
      <c r="O197" s="96"/>
      <c r="P197" s="106"/>
      <c r="Q197" s="107"/>
      <c r="R197" s="279" t="s">
        <v>45</v>
      </c>
      <c r="U197" s="178"/>
      <c r="V197" s="178"/>
      <c r="W197" s="164"/>
    </row>
    <row r="198" spans="1:23" ht="20.100000000000001" customHeight="1" x14ac:dyDescent="0.15">
      <c r="A198" s="138"/>
      <c r="B198" s="138"/>
      <c r="C198" s="165"/>
      <c r="D198" s="260"/>
      <c r="E198" s="280"/>
      <c r="F198" s="281"/>
      <c r="G198" s="281"/>
      <c r="H198" s="281"/>
      <c r="I198" s="281"/>
      <c r="J198" s="282"/>
      <c r="K198" s="114"/>
      <c r="L198" s="72"/>
      <c r="M198" s="73"/>
      <c r="N198" s="73"/>
      <c r="O198" s="108"/>
      <c r="P198" s="111"/>
      <c r="Q198" s="112"/>
      <c r="R198" s="202" t="s">
        <v>45</v>
      </c>
      <c r="U198" s="178"/>
      <c r="V198" s="178"/>
      <c r="W198" s="164"/>
    </row>
    <row r="199" spans="1:23" ht="20.100000000000001" customHeight="1" x14ac:dyDescent="0.15">
      <c r="A199" s="138"/>
      <c r="B199" s="138"/>
      <c r="C199" s="165"/>
      <c r="D199" s="166"/>
      <c r="E199" s="259"/>
      <c r="F199" s="259"/>
      <c r="G199" s="259"/>
      <c r="H199" s="259"/>
      <c r="I199" s="259"/>
      <c r="J199" s="259"/>
      <c r="U199" s="178"/>
      <c r="V199" s="178"/>
      <c r="W199" s="164"/>
    </row>
    <row r="200" spans="1:23" ht="20.100000000000001" customHeight="1" x14ac:dyDescent="0.15">
      <c r="A200" s="138">
        <f>IF(TRIM($I200)="", 1001, 0)</f>
        <v>1001</v>
      </c>
      <c r="B200" s="138"/>
      <c r="C200" s="165"/>
      <c r="D200" s="166">
        <f>D191+1</f>
        <v>8</v>
      </c>
      <c r="E200" s="143" t="s">
        <v>249</v>
      </c>
      <c r="I200" s="22"/>
      <c r="J200" s="22"/>
      <c r="K200" s="22"/>
      <c r="L200" s="22"/>
      <c r="M200" s="22"/>
      <c r="N200" s="163" t="s">
        <v>124</v>
      </c>
      <c r="O200" s="163"/>
      <c r="P200" s="163"/>
      <c r="Q200" s="163"/>
      <c r="R200" s="163"/>
      <c r="S200" s="163"/>
      <c r="T200" s="163"/>
      <c r="U200" s="163"/>
      <c r="V200" s="163"/>
      <c r="W200" s="164"/>
    </row>
    <row r="201" spans="1:23" ht="20.100000000000001" customHeight="1" x14ac:dyDescent="0.15">
      <c r="A201" s="138"/>
      <c r="B201" s="138"/>
      <c r="C201" s="165"/>
      <c r="D201" s="166"/>
      <c r="E201" s="163"/>
      <c r="F201" s="163"/>
      <c r="G201" s="163"/>
      <c r="H201" s="163"/>
      <c r="I201" s="173"/>
      <c r="J201" s="168" t="s">
        <v>289</v>
      </c>
      <c r="K201" s="178"/>
      <c r="L201" s="178"/>
      <c r="M201" s="178"/>
      <c r="N201" s="178"/>
      <c r="O201" s="178"/>
      <c r="P201" s="178"/>
      <c r="Q201" s="178"/>
      <c r="R201" s="178"/>
      <c r="S201" s="178"/>
      <c r="T201" s="178"/>
      <c r="U201" s="178"/>
      <c r="V201" s="178"/>
      <c r="W201" s="164"/>
    </row>
    <row r="202" spans="1:23" ht="20.100000000000001" customHeight="1" x14ac:dyDescent="0.15">
      <c r="A202" s="138"/>
      <c r="B202" s="138"/>
      <c r="C202" s="165"/>
      <c r="D202" s="166">
        <f>D200+1</f>
        <v>9</v>
      </c>
      <c r="E202" s="143" t="s">
        <v>122</v>
      </c>
      <c r="I202" s="16"/>
      <c r="J202" s="95"/>
      <c r="K202" s="95"/>
      <c r="L202" s="95"/>
      <c r="M202" s="95"/>
      <c r="N202" s="283" t="s">
        <v>17</v>
      </c>
      <c r="O202" s="16"/>
      <c r="P202" s="17"/>
      <c r="Q202" s="17"/>
      <c r="R202" s="17"/>
      <c r="S202" s="143" t="s">
        <v>18</v>
      </c>
      <c r="W202" s="164"/>
    </row>
    <row r="203" spans="1:23" ht="20.100000000000001" customHeight="1" x14ac:dyDescent="0.15">
      <c r="A203" s="138"/>
      <c r="B203" s="138"/>
      <c r="C203" s="165"/>
      <c r="D203" s="166"/>
      <c r="E203" s="178" t="s">
        <v>123</v>
      </c>
      <c r="F203" s="178"/>
      <c r="G203" s="178"/>
      <c r="H203" s="178"/>
      <c r="I203" s="173"/>
      <c r="J203" s="168" t="str">
        <f>日付例&amp; "　年月日を入力してください。"</f>
        <v>例)2025/4/1、R7/4/1　年月日を入力してください。</v>
      </c>
      <c r="K203" s="169"/>
      <c r="L203" s="169"/>
      <c r="M203" s="169"/>
      <c r="N203" s="169"/>
      <c r="O203" s="169"/>
      <c r="P203" s="169"/>
      <c r="Q203" s="169"/>
      <c r="R203" s="169"/>
      <c r="S203" s="169"/>
      <c r="T203" s="169"/>
      <c r="U203" s="169"/>
      <c r="V203" s="169"/>
      <c r="W203" s="164"/>
    </row>
    <row r="204" spans="1:23" ht="20.100000000000001" customHeight="1" x14ac:dyDescent="0.15">
      <c r="A204" s="138"/>
      <c r="B204" s="138"/>
      <c r="C204" s="165"/>
      <c r="D204" s="166">
        <f>D202+1</f>
        <v>10</v>
      </c>
      <c r="E204" s="143" t="s">
        <v>293</v>
      </c>
      <c r="I204" s="16"/>
      <c r="J204" s="95"/>
      <c r="K204" s="95"/>
      <c r="L204" s="95"/>
      <c r="M204" s="95"/>
      <c r="N204" s="163"/>
      <c r="O204" s="163"/>
      <c r="P204" s="163"/>
      <c r="Q204" s="163"/>
      <c r="R204" s="163"/>
      <c r="S204" s="163"/>
      <c r="T204" s="163"/>
      <c r="U204" s="163"/>
      <c r="V204" s="163"/>
      <c r="W204" s="164"/>
    </row>
    <row r="205" spans="1:23" ht="20.100000000000001" customHeight="1" x14ac:dyDescent="0.15">
      <c r="A205" s="138"/>
      <c r="B205" s="138"/>
      <c r="C205" s="165"/>
      <c r="D205" s="166"/>
      <c r="E205" s="163"/>
      <c r="F205" s="163"/>
      <c r="G205" s="163"/>
      <c r="H205" s="163"/>
      <c r="I205" s="173"/>
      <c r="J205" s="168" t="str">
        <f>日付例&amp; "　年月日を入力してください。"</f>
        <v>例)2025/4/1、R7/4/1　年月日を入力してください。</v>
      </c>
      <c r="K205" s="169"/>
      <c r="L205" s="169"/>
      <c r="M205" s="169"/>
      <c r="N205" s="169"/>
      <c r="O205" s="169"/>
      <c r="P205" s="169"/>
      <c r="Q205" s="169"/>
      <c r="R205" s="169"/>
      <c r="S205" s="169"/>
      <c r="T205" s="169"/>
      <c r="U205" s="169"/>
      <c r="V205" s="169"/>
      <c r="W205" s="164"/>
    </row>
    <row r="206" spans="1:23" ht="20.100000000000001" customHeight="1" x14ac:dyDescent="0.15">
      <c r="A206" s="138">
        <f>IF(TRIM($I206)="", 1001, 0)</f>
        <v>1001</v>
      </c>
      <c r="B206" s="138"/>
      <c r="C206" s="165"/>
      <c r="D206" s="166">
        <f>D204+1</f>
        <v>11</v>
      </c>
      <c r="E206" s="143" t="s">
        <v>9</v>
      </c>
      <c r="I206" s="109"/>
      <c r="J206" s="110"/>
      <c r="K206" s="110"/>
      <c r="L206" s="110"/>
      <c r="M206" s="110"/>
      <c r="N206" s="163" t="s">
        <v>124</v>
      </c>
      <c r="O206" s="163"/>
      <c r="P206" s="163"/>
      <c r="Q206" s="163"/>
      <c r="R206" s="163"/>
      <c r="S206" s="163"/>
      <c r="T206" s="163"/>
      <c r="U206" s="163"/>
      <c r="V206" s="163"/>
      <c r="W206" s="164"/>
    </row>
    <row r="207" spans="1:23" ht="20.100000000000001" customHeight="1" x14ac:dyDescent="0.15">
      <c r="A207" s="138"/>
      <c r="B207" s="138"/>
      <c r="C207" s="165"/>
      <c r="D207" s="166"/>
      <c r="E207" s="163"/>
      <c r="F207" s="163"/>
      <c r="G207" s="163"/>
      <c r="H207" s="163"/>
      <c r="I207" s="173"/>
      <c r="J207" s="168"/>
      <c r="K207" s="169"/>
      <c r="L207" s="169"/>
      <c r="M207" s="169"/>
      <c r="N207" s="169"/>
      <c r="O207" s="169"/>
      <c r="P207" s="169"/>
      <c r="Q207" s="169"/>
      <c r="R207" s="169"/>
      <c r="S207" s="169"/>
      <c r="T207" s="169"/>
      <c r="U207" s="169"/>
      <c r="V207" s="169"/>
      <c r="W207" s="164"/>
    </row>
    <row r="208" spans="1:23" ht="20.100000000000001" customHeight="1" x14ac:dyDescent="0.15">
      <c r="A208" s="138"/>
      <c r="B208" s="138"/>
      <c r="C208" s="165"/>
      <c r="D208" s="166">
        <f>D206+1</f>
        <v>12</v>
      </c>
      <c r="E208" s="143" t="s">
        <v>125</v>
      </c>
      <c r="I208" s="284"/>
      <c r="J208" s="284"/>
      <c r="K208" s="284"/>
      <c r="L208" s="284"/>
      <c r="M208" s="163"/>
      <c r="N208" s="163"/>
      <c r="O208" s="163"/>
      <c r="P208" s="163"/>
      <c r="Q208" s="163"/>
      <c r="R208" s="163"/>
      <c r="S208" s="163"/>
      <c r="T208" s="163"/>
      <c r="U208" s="163"/>
      <c r="V208" s="163"/>
      <c r="W208" s="164"/>
    </row>
    <row r="209" spans="1:24" ht="20.100000000000001" customHeight="1" x14ac:dyDescent="0.15">
      <c r="A209" s="138">
        <f>IF(TRIM($I209)="", 1001, 0)</f>
        <v>1001</v>
      </c>
      <c r="B209" s="138"/>
      <c r="C209" s="165"/>
      <c r="E209" s="240" t="s">
        <v>192</v>
      </c>
      <c r="F209" s="241"/>
      <c r="G209" s="241"/>
      <c r="H209" s="242"/>
      <c r="I209" s="97"/>
      <c r="J209" s="122"/>
      <c r="K209" s="122"/>
      <c r="L209" s="122"/>
      <c r="M209" s="19"/>
      <c r="W209" s="190"/>
      <c r="X209" s="163"/>
    </row>
    <row r="210" spans="1:24" ht="20.100000000000001" customHeight="1" x14ac:dyDescent="0.15">
      <c r="A210" s="138">
        <f>IF(TRIM($I210)="", 1001, 0)</f>
        <v>1001</v>
      </c>
      <c r="B210" s="138"/>
      <c r="C210" s="165"/>
      <c r="D210" s="166"/>
      <c r="E210" s="243" t="s">
        <v>193</v>
      </c>
      <c r="F210" s="244"/>
      <c r="G210" s="244"/>
      <c r="H210" s="245"/>
      <c r="I210" s="28"/>
      <c r="J210" s="94"/>
      <c r="K210" s="94"/>
      <c r="L210" s="94"/>
      <c r="M210" s="21"/>
      <c r="W210" s="190"/>
      <c r="X210" s="163"/>
    </row>
    <row r="211" spans="1:24" ht="20.100000000000001" customHeight="1" x14ac:dyDescent="0.15">
      <c r="A211" s="138">
        <f>IF(TRIM($I211)="", 1001, 0)</f>
        <v>1001</v>
      </c>
      <c r="B211" s="138"/>
      <c r="C211" s="165"/>
      <c r="D211" s="166"/>
      <c r="E211" s="285" t="s">
        <v>194</v>
      </c>
      <c r="F211" s="286"/>
      <c r="G211" s="286"/>
      <c r="H211" s="287"/>
      <c r="I211" s="28"/>
      <c r="J211" s="94"/>
      <c r="K211" s="94"/>
      <c r="L211" s="94"/>
      <c r="M211" s="21"/>
      <c r="W211" s="190"/>
      <c r="X211" s="163"/>
    </row>
    <row r="212" spans="1:24" ht="20.100000000000001" customHeight="1" x14ac:dyDescent="0.15">
      <c r="A212" s="138"/>
      <c r="B212" s="138"/>
      <c r="C212" s="165"/>
      <c r="D212" s="166"/>
      <c r="E212" s="243" t="s">
        <v>195</v>
      </c>
      <c r="F212" s="244"/>
      <c r="G212" s="244"/>
      <c r="H212" s="245"/>
      <c r="I212" s="288">
        <f>I209+I210+I211</f>
        <v>0</v>
      </c>
      <c r="J212" s="289"/>
      <c r="K212" s="289"/>
      <c r="L212" s="289"/>
      <c r="M212" s="290"/>
      <c r="W212" s="190"/>
      <c r="X212" s="163"/>
    </row>
    <row r="213" spans="1:24" ht="20.100000000000001" customHeight="1" x14ac:dyDescent="0.15">
      <c r="A213" s="138">
        <f>IF(TRIM($I213)="", 1001, 0)</f>
        <v>1001</v>
      </c>
      <c r="B213" s="138"/>
      <c r="C213" s="165"/>
      <c r="D213" s="166"/>
      <c r="E213" s="291" t="s">
        <v>196</v>
      </c>
      <c r="F213" s="292"/>
      <c r="G213" s="292"/>
      <c r="H213" s="293"/>
      <c r="I213" s="103"/>
      <c r="J213" s="115"/>
      <c r="K213" s="115"/>
      <c r="L213" s="115"/>
      <c r="M213" s="116"/>
      <c r="W213" s="190"/>
      <c r="X213" s="163"/>
    </row>
    <row r="214" spans="1:24" ht="20.100000000000001" customHeight="1" x14ac:dyDescent="0.15">
      <c r="A214" s="138"/>
      <c r="B214" s="138"/>
      <c r="C214" s="165"/>
      <c r="D214" s="166"/>
      <c r="E214" s="294" t="s">
        <v>279</v>
      </c>
      <c r="F214" s="295"/>
      <c r="G214" s="236"/>
      <c r="H214" s="236"/>
      <c r="I214" s="296"/>
      <c r="J214" s="236"/>
      <c r="K214" s="236"/>
      <c r="W214" s="190"/>
      <c r="X214" s="163"/>
    </row>
    <row r="215" spans="1:24" ht="20.100000000000001" customHeight="1" x14ac:dyDescent="0.15">
      <c r="A215" s="138">
        <f>IF(TRIM($I215)="", 1001, 0)</f>
        <v>1001</v>
      </c>
      <c r="B215" s="138"/>
      <c r="C215" s="165"/>
      <c r="D215" s="166">
        <f>D208+1</f>
        <v>13</v>
      </c>
      <c r="E215" s="143" t="s">
        <v>179</v>
      </c>
      <c r="I215" s="109"/>
      <c r="J215" s="110"/>
      <c r="K215" s="110"/>
      <c r="L215" s="110"/>
      <c r="M215" s="110"/>
      <c r="N215" s="163" t="s">
        <v>178</v>
      </c>
      <c r="O215" s="163"/>
      <c r="P215" s="163"/>
      <c r="Q215" s="163"/>
      <c r="R215" s="163"/>
      <c r="S215" s="163"/>
      <c r="T215" s="163"/>
      <c r="U215" s="163"/>
      <c r="V215" s="163"/>
      <c r="W215" s="164"/>
    </row>
    <row r="216" spans="1:24" ht="20.100000000000001" customHeight="1" x14ac:dyDescent="0.15">
      <c r="A216" s="138"/>
      <c r="B216" s="138"/>
      <c r="C216" s="165"/>
      <c r="D216" s="166"/>
      <c r="E216" s="163"/>
      <c r="F216" s="163"/>
      <c r="G216" s="163"/>
      <c r="H216" s="163"/>
      <c r="I216" s="173"/>
      <c r="J216" s="168"/>
      <c r="K216" s="169"/>
      <c r="L216" s="169"/>
      <c r="M216" s="169"/>
      <c r="N216" s="169"/>
      <c r="O216" s="169"/>
      <c r="P216" s="169"/>
      <c r="Q216" s="169"/>
      <c r="R216" s="169"/>
      <c r="S216" s="169"/>
      <c r="T216" s="169"/>
      <c r="U216" s="169"/>
      <c r="V216" s="169"/>
      <c r="W216" s="164"/>
    </row>
    <row r="217" spans="1:24" ht="20.100000000000001" customHeight="1" x14ac:dyDescent="0.15">
      <c r="A217" s="138">
        <f>IF(TRIM($I217)="", 1001, 0)</f>
        <v>1001</v>
      </c>
      <c r="B217" s="138"/>
      <c r="C217" s="165"/>
      <c r="D217" s="166">
        <f>D215+1</f>
        <v>14</v>
      </c>
      <c r="E217" s="297" t="s">
        <v>200</v>
      </c>
      <c r="F217" s="297"/>
      <c r="G217" s="297"/>
      <c r="H217" s="297"/>
      <c r="I217" s="22"/>
      <c r="J217" s="22"/>
      <c r="K217" s="22"/>
      <c r="L217" s="22"/>
      <c r="M217" s="22"/>
      <c r="N217" s="298"/>
      <c r="O217" s="298"/>
      <c r="P217" s="298"/>
      <c r="Q217" s="298"/>
      <c r="R217" s="298"/>
      <c r="S217" s="298"/>
      <c r="T217" s="298"/>
      <c r="U217" s="298"/>
      <c r="V217" s="298"/>
      <c r="W217" s="164"/>
    </row>
    <row r="218" spans="1:24" ht="20.100000000000001" customHeight="1" x14ac:dyDescent="0.15">
      <c r="A218" s="138"/>
      <c r="B218" s="138"/>
      <c r="C218" s="165"/>
      <c r="D218" s="166"/>
      <c r="E218" s="299" t="s">
        <v>201</v>
      </c>
      <c r="I218" s="167"/>
      <c r="J218" s="168" t="s">
        <v>169</v>
      </c>
      <c r="K218" s="178"/>
      <c r="L218" s="178"/>
      <c r="M218" s="178"/>
      <c r="N218" s="178"/>
      <c r="O218" s="178"/>
      <c r="P218" s="178"/>
      <c r="Q218" s="178"/>
      <c r="R218" s="178"/>
      <c r="S218" s="178"/>
      <c r="T218" s="178"/>
      <c r="U218" s="178"/>
      <c r="V218" s="178"/>
      <c r="W218" s="164"/>
    </row>
    <row r="219" spans="1:24" ht="20.100000000000001" customHeight="1" x14ac:dyDescent="0.15">
      <c r="A219" s="138">
        <f>IF(TRIM($I219)="", 1001, 0)</f>
        <v>1001</v>
      </c>
      <c r="B219" s="138"/>
      <c r="C219" s="165"/>
      <c r="D219" s="166">
        <f>D217+1</f>
        <v>15</v>
      </c>
      <c r="E219" s="297" t="s">
        <v>252</v>
      </c>
      <c r="F219" s="297"/>
      <c r="G219" s="297"/>
      <c r="H219" s="297"/>
      <c r="I219" s="109"/>
      <c r="J219" s="110"/>
      <c r="K219" s="110"/>
      <c r="L219" s="110"/>
      <c r="M219" s="110"/>
      <c r="N219" s="163" t="s">
        <v>178</v>
      </c>
      <c r="O219" s="186" t="s">
        <v>306</v>
      </c>
      <c r="P219" s="163"/>
      <c r="Q219" s="163"/>
      <c r="R219" s="163"/>
      <c r="S219" s="163"/>
      <c r="T219" s="163"/>
      <c r="U219" s="163"/>
      <c r="V219" s="163"/>
      <c r="W219" s="164"/>
    </row>
    <row r="220" spans="1:24" ht="20.100000000000001" customHeight="1" x14ac:dyDescent="0.15">
      <c r="A220" s="138"/>
      <c r="B220" s="138"/>
      <c r="C220" s="165"/>
      <c r="D220" s="166"/>
      <c r="E220" s="299" t="s">
        <v>180</v>
      </c>
      <c r="I220" s="167"/>
      <c r="J220" s="168" t="s">
        <v>181</v>
      </c>
      <c r="K220" s="169"/>
      <c r="L220" s="169"/>
      <c r="M220" s="169"/>
      <c r="N220" s="169"/>
      <c r="O220" s="169"/>
      <c r="P220" s="169"/>
      <c r="Q220" s="169"/>
      <c r="R220" s="169"/>
      <c r="S220" s="169"/>
      <c r="T220" s="169"/>
      <c r="U220" s="169"/>
      <c r="V220" s="169"/>
      <c r="W220" s="164"/>
    </row>
    <row r="221" spans="1:24" ht="20.100000000000001" customHeight="1" x14ac:dyDescent="0.15">
      <c r="A221" s="138">
        <f>IF(TRIM($I221)="", 1001, 0)</f>
        <v>1001</v>
      </c>
      <c r="B221" s="138"/>
      <c r="C221" s="165"/>
      <c r="D221" s="166">
        <f>D219+1</f>
        <v>16</v>
      </c>
      <c r="E221" s="143" t="s">
        <v>182</v>
      </c>
      <c r="I221" s="22"/>
      <c r="J221" s="22"/>
      <c r="K221" s="22"/>
      <c r="L221" s="22"/>
      <c r="M221" s="22"/>
      <c r="N221" s="22"/>
      <c r="O221" s="22"/>
      <c r="P221" s="22"/>
      <c r="Q221" s="22"/>
      <c r="R221" s="22"/>
      <c r="S221" s="22"/>
      <c r="T221" s="22"/>
      <c r="U221" s="22"/>
      <c r="V221" s="22"/>
      <c r="W221" s="164"/>
    </row>
    <row r="222" spans="1:24" ht="20.100000000000001" customHeight="1" x14ac:dyDescent="0.15">
      <c r="A222" s="138"/>
      <c r="B222" s="138"/>
      <c r="C222" s="165"/>
      <c r="D222" s="166"/>
      <c r="E222" s="163"/>
      <c r="F222" s="163"/>
      <c r="G222" s="163"/>
      <c r="H222" s="163"/>
      <c r="I222" s="171"/>
      <c r="J222" s="168" t="s">
        <v>169</v>
      </c>
      <c r="K222" s="178"/>
      <c r="L222" s="178"/>
      <c r="M222" s="178"/>
      <c r="N222" s="178"/>
      <c r="O222" s="178"/>
      <c r="P222" s="178"/>
      <c r="Q222" s="178"/>
      <c r="R222" s="178"/>
      <c r="S222" s="178"/>
      <c r="T222" s="178"/>
      <c r="U222" s="178"/>
      <c r="V222" s="178"/>
      <c r="W222" s="164"/>
    </row>
    <row r="223" spans="1:24" ht="20.100000000000001" customHeight="1" x14ac:dyDescent="0.15">
      <c r="A223" s="138">
        <f>IF(TRIM($I223)="", 1001, 0)</f>
        <v>1001</v>
      </c>
      <c r="B223" s="138"/>
      <c r="C223" s="165"/>
      <c r="D223" s="166">
        <f>D221+1</f>
        <v>17</v>
      </c>
      <c r="E223" s="143" t="s">
        <v>202</v>
      </c>
      <c r="I223" s="22"/>
      <c r="J223" s="22"/>
      <c r="K223" s="22"/>
      <c r="L223" s="22"/>
      <c r="M223" s="22"/>
      <c r="N223" s="22"/>
      <c r="O223" s="22"/>
      <c r="P223" s="22"/>
      <c r="Q223" s="22"/>
      <c r="R223" s="22"/>
      <c r="S223" s="22"/>
      <c r="T223" s="22"/>
      <c r="U223" s="22"/>
      <c r="V223" s="22"/>
      <c r="W223" s="164"/>
    </row>
    <row r="224" spans="1:24" ht="20.100000000000001" customHeight="1" x14ac:dyDescent="0.15">
      <c r="A224" s="138"/>
      <c r="B224" s="138"/>
      <c r="C224" s="165"/>
      <c r="D224" s="166"/>
      <c r="E224" s="299" t="s">
        <v>203</v>
      </c>
      <c r="I224" s="171"/>
      <c r="J224" s="168" t="s">
        <v>169</v>
      </c>
      <c r="K224" s="178"/>
      <c r="L224" s="178"/>
      <c r="M224" s="178"/>
      <c r="N224" s="178"/>
      <c r="O224" s="178"/>
      <c r="P224" s="178"/>
      <c r="Q224" s="178"/>
      <c r="R224" s="178"/>
      <c r="S224" s="178"/>
      <c r="T224" s="178"/>
      <c r="U224" s="178"/>
      <c r="V224" s="178"/>
      <c r="W224" s="164"/>
    </row>
    <row r="225" spans="1:24" ht="20.100000000000001" customHeight="1" x14ac:dyDescent="0.15">
      <c r="A225" s="138">
        <f>IF(TRIM($I225)="", 1001, 0)</f>
        <v>1001</v>
      </c>
      <c r="B225" s="138"/>
      <c r="C225" s="165"/>
      <c r="D225" s="166">
        <f>D223+1</f>
        <v>18</v>
      </c>
      <c r="E225" s="143" t="s">
        <v>290</v>
      </c>
      <c r="I225" s="22"/>
      <c r="J225" s="22"/>
      <c r="K225" s="22"/>
      <c r="L225" s="22"/>
      <c r="M225" s="22"/>
      <c r="N225" s="22"/>
      <c r="O225" s="22"/>
      <c r="P225" s="22"/>
      <c r="Q225" s="22"/>
      <c r="R225" s="22"/>
      <c r="S225" s="22"/>
      <c r="T225" s="22"/>
      <c r="U225" s="22"/>
      <c r="V225" s="22"/>
      <c r="W225" s="164"/>
    </row>
    <row r="226" spans="1:24" ht="20.100000000000001" customHeight="1" x14ac:dyDescent="0.15">
      <c r="A226" s="138"/>
      <c r="B226" s="138"/>
      <c r="C226" s="165"/>
      <c r="D226" s="166"/>
      <c r="E226" s="299"/>
      <c r="I226" s="171"/>
      <c r="J226" s="168" t="s">
        <v>169</v>
      </c>
      <c r="K226" s="178"/>
      <c r="L226" s="178"/>
      <c r="M226" s="178"/>
      <c r="N226" s="178"/>
      <c r="O226" s="178"/>
      <c r="P226" s="178"/>
      <c r="Q226" s="178"/>
      <c r="R226" s="178"/>
      <c r="S226" s="178"/>
      <c r="T226" s="178"/>
      <c r="U226" s="178"/>
      <c r="V226" s="178"/>
      <c r="W226" s="164"/>
    </row>
    <row r="227" spans="1:24" ht="20.100000000000001" customHeight="1" x14ac:dyDescent="0.15">
      <c r="A227" s="138"/>
      <c r="B227" s="138"/>
      <c r="C227" s="165"/>
      <c r="D227" s="166">
        <f>D225+1</f>
        <v>19</v>
      </c>
      <c r="E227" s="297" t="s">
        <v>291</v>
      </c>
      <c r="F227" s="300"/>
      <c r="G227" s="300"/>
      <c r="H227" s="300"/>
      <c r="I227" s="22"/>
      <c r="J227" s="22"/>
      <c r="K227" s="22"/>
      <c r="L227" s="22"/>
      <c r="M227" s="22"/>
      <c r="N227" s="178"/>
      <c r="O227" s="178"/>
      <c r="P227" s="178"/>
      <c r="Q227" s="178"/>
      <c r="R227" s="178"/>
      <c r="S227" s="178"/>
      <c r="T227" s="178"/>
      <c r="U227" s="178"/>
      <c r="V227" s="178"/>
      <c r="W227" s="164"/>
    </row>
    <row r="228" spans="1:24" ht="20.100000000000001" customHeight="1" x14ac:dyDescent="0.15">
      <c r="A228" s="138"/>
      <c r="B228" s="138"/>
      <c r="C228" s="165"/>
      <c r="D228" s="166"/>
      <c r="E228" s="301" t="s">
        <v>292</v>
      </c>
      <c r="F228" s="300"/>
      <c r="G228" s="300"/>
      <c r="H228" s="300"/>
      <c r="I228" s="171"/>
      <c r="J228" s="168" t="s">
        <v>298</v>
      </c>
      <c r="K228" s="178"/>
      <c r="L228" s="178"/>
      <c r="M228" s="178"/>
      <c r="N228" s="178"/>
      <c r="O228" s="178"/>
      <c r="P228" s="178"/>
      <c r="Q228" s="178"/>
      <c r="R228" s="178"/>
      <c r="S228" s="178"/>
      <c r="T228" s="178"/>
      <c r="U228" s="178"/>
      <c r="V228" s="178"/>
      <c r="W228" s="164"/>
    </row>
    <row r="229" spans="1:24" ht="20.100000000000001" customHeight="1" x14ac:dyDescent="0.15">
      <c r="A229" s="138"/>
      <c r="B229" s="138"/>
      <c r="C229" s="165"/>
      <c r="D229" s="166">
        <f>D227+1</f>
        <v>20</v>
      </c>
      <c r="E229" s="143" t="s">
        <v>183</v>
      </c>
      <c r="I229" s="189"/>
      <c r="J229" s="178"/>
      <c r="K229" s="178"/>
      <c r="L229" s="178"/>
      <c r="M229" s="178"/>
      <c r="N229" s="178"/>
      <c r="O229" s="178"/>
      <c r="P229" s="178"/>
      <c r="Q229" s="178"/>
      <c r="R229" s="178"/>
      <c r="S229" s="178"/>
      <c r="T229" s="178"/>
      <c r="U229" s="178"/>
      <c r="V229" s="178"/>
      <c r="W229" s="164"/>
    </row>
    <row r="230" spans="1:24" ht="20.100000000000001" customHeight="1" x14ac:dyDescent="0.15">
      <c r="A230" s="138"/>
      <c r="B230" s="138"/>
      <c r="C230" s="165"/>
      <c r="D230" s="166"/>
      <c r="E230" s="168" t="s">
        <v>169</v>
      </c>
      <c r="I230" s="189"/>
      <c r="J230" s="178"/>
      <c r="K230" s="178"/>
      <c r="L230" s="178"/>
      <c r="M230" s="178"/>
      <c r="N230" s="178"/>
      <c r="O230" s="178"/>
      <c r="P230" s="178"/>
      <c r="Q230" s="178"/>
      <c r="R230" s="178"/>
      <c r="S230" s="178"/>
      <c r="T230" s="178"/>
      <c r="U230" s="178"/>
      <c r="V230" s="178"/>
      <c r="W230" s="164"/>
    </row>
    <row r="231" spans="1:24" ht="20.100000000000001" customHeight="1" x14ac:dyDescent="0.15">
      <c r="A231" s="138">
        <f>IF(TRIM($I231)="", 1001, 0)</f>
        <v>1001</v>
      </c>
      <c r="B231" s="138"/>
      <c r="C231" s="165"/>
      <c r="D231" s="166"/>
      <c r="E231" s="261" t="s">
        <v>184</v>
      </c>
      <c r="F231" s="262"/>
      <c r="G231" s="262"/>
      <c r="H231" s="263"/>
      <c r="I231" s="125"/>
      <c r="J231" s="126"/>
      <c r="K231" s="126"/>
      <c r="L231" s="126"/>
      <c r="M231" s="127"/>
      <c r="N231" s="236"/>
      <c r="O231" s="236"/>
      <c r="P231" s="236"/>
      <c r="S231" s="176"/>
      <c r="T231" s="176"/>
      <c r="U231" s="176"/>
      <c r="V231" s="176"/>
      <c r="W231" s="164"/>
    </row>
    <row r="232" spans="1:24" ht="20.100000000000001" customHeight="1" x14ac:dyDescent="0.15">
      <c r="A232" s="138">
        <f>IF(TRIM($I232)="", 1001, 0)</f>
        <v>1001</v>
      </c>
      <c r="B232" s="138"/>
      <c r="C232" s="170"/>
      <c r="D232" s="163"/>
      <c r="E232" s="302" t="s">
        <v>185</v>
      </c>
      <c r="F232" s="303"/>
      <c r="G232" s="303"/>
      <c r="H232" s="304"/>
      <c r="I232" s="128"/>
      <c r="J232" s="129"/>
      <c r="K232" s="129"/>
      <c r="L232" s="129"/>
      <c r="M232" s="130"/>
      <c r="N232" s="236"/>
      <c r="O232" s="236"/>
      <c r="P232" s="236"/>
      <c r="S232" s="178"/>
      <c r="T232" s="178"/>
      <c r="U232" s="178"/>
      <c r="V232" s="178"/>
      <c r="W232" s="164"/>
    </row>
    <row r="233" spans="1:24" ht="20.100000000000001" customHeight="1" x14ac:dyDescent="0.15">
      <c r="A233" s="138">
        <f>IF(TRIM($I233)="", 1001, 0)</f>
        <v>1001</v>
      </c>
      <c r="B233" s="138"/>
      <c r="C233" s="170"/>
      <c r="D233" s="163"/>
      <c r="E233" s="305" t="s">
        <v>186</v>
      </c>
      <c r="F233" s="306"/>
      <c r="G233" s="306"/>
      <c r="H233" s="307"/>
      <c r="I233" s="119"/>
      <c r="J233" s="120"/>
      <c r="K233" s="120"/>
      <c r="L233" s="120"/>
      <c r="M233" s="121"/>
      <c r="N233" s="236"/>
      <c r="O233" s="236"/>
      <c r="P233" s="236"/>
      <c r="S233" s="178"/>
      <c r="T233" s="178"/>
      <c r="U233" s="178"/>
      <c r="V233" s="178"/>
      <c r="W233" s="164"/>
    </row>
    <row r="234" spans="1:24" ht="20.100000000000001" customHeight="1" x14ac:dyDescent="0.15">
      <c r="A234" s="138"/>
      <c r="B234" s="138"/>
      <c r="C234" s="170"/>
      <c r="D234" s="163"/>
      <c r="E234" s="163"/>
      <c r="F234" s="163"/>
      <c r="G234" s="163"/>
      <c r="H234" s="163"/>
      <c r="I234" s="297"/>
      <c r="J234" s="297"/>
      <c r="K234" s="297"/>
      <c r="L234" s="297"/>
      <c r="M234" s="234"/>
      <c r="N234" s="234"/>
      <c r="O234" s="234"/>
      <c r="P234" s="234"/>
      <c r="S234" s="178"/>
      <c r="T234" s="178"/>
      <c r="U234" s="178"/>
      <c r="V234" s="178"/>
      <c r="W234" s="164"/>
    </row>
    <row r="235" spans="1:24" ht="15.75" customHeight="1" x14ac:dyDescent="0.15">
      <c r="A235" s="138"/>
      <c r="B235" s="138"/>
      <c r="C235" s="165"/>
      <c r="D235" s="166"/>
      <c r="E235" s="259"/>
      <c r="F235" s="295"/>
      <c r="G235" s="236"/>
      <c r="H235" s="236"/>
      <c r="I235" s="308"/>
      <c r="J235" s="236"/>
      <c r="K235" s="236"/>
      <c r="L235" s="296"/>
      <c r="M235" s="236"/>
      <c r="N235" s="236"/>
      <c r="O235" s="236"/>
      <c r="P235" s="236"/>
      <c r="Q235" s="236"/>
      <c r="R235" s="236"/>
      <c r="W235" s="190"/>
      <c r="X235" s="163"/>
    </row>
    <row r="236" spans="1:24" ht="15.75" customHeight="1" x14ac:dyDescent="0.15">
      <c r="A236" s="138"/>
      <c r="B236" s="138"/>
      <c r="C236" s="179"/>
      <c r="D236" s="180"/>
      <c r="E236" s="180"/>
      <c r="F236" s="180"/>
      <c r="G236" s="180"/>
      <c r="H236" s="180"/>
      <c r="I236" s="180"/>
      <c r="J236" s="181"/>
      <c r="K236" s="181"/>
      <c r="L236" s="181"/>
      <c r="M236" s="181"/>
      <c r="N236" s="181"/>
      <c r="O236" s="181"/>
      <c r="P236" s="181"/>
      <c r="Q236" s="181"/>
      <c r="R236" s="181"/>
      <c r="S236" s="181"/>
      <c r="T236" s="181"/>
      <c r="U236" s="181"/>
      <c r="V236" s="181"/>
      <c r="W236" s="182"/>
    </row>
    <row r="237" spans="1:24" ht="15.75" customHeight="1" x14ac:dyDescent="0.15">
      <c r="A237" s="138"/>
      <c r="B237" s="138"/>
      <c r="C237" s="163"/>
      <c r="D237" s="163"/>
      <c r="E237" s="163"/>
      <c r="F237" s="163"/>
      <c r="G237" s="163"/>
      <c r="H237" s="163"/>
      <c r="I237" s="176"/>
      <c r="J237" s="178"/>
      <c r="K237" s="178"/>
      <c r="L237" s="178"/>
      <c r="M237" s="178"/>
      <c r="N237" s="178"/>
      <c r="O237" s="178"/>
      <c r="P237" s="178"/>
      <c r="Q237" s="178"/>
      <c r="R237" s="178"/>
      <c r="S237" s="178"/>
      <c r="T237" s="178"/>
      <c r="U237" s="178"/>
      <c r="V237" s="178"/>
      <c r="W237" s="178"/>
      <c r="X237" s="163"/>
    </row>
    <row r="238" spans="1:24" ht="15.75" customHeight="1" x14ac:dyDescent="0.15">
      <c r="A238" s="309"/>
      <c r="B238" s="138"/>
      <c r="C238" s="163"/>
      <c r="D238" s="163"/>
      <c r="E238" s="163"/>
      <c r="F238" s="163"/>
      <c r="G238" s="163"/>
      <c r="H238" s="163"/>
      <c r="I238" s="163"/>
      <c r="J238" s="178"/>
      <c r="K238" s="178"/>
      <c r="L238" s="178"/>
      <c r="M238" s="178"/>
      <c r="N238" s="178"/>
      <c r="O238" s="178"/>
      <c r="P238" s="178"/>
      <c r="Q238" s="178"/>
      <c r="R238" s="178"/>
      <c r="S238" s="178"/>
      <c r="T238" s="178"/>
      <c r="U238" s="178"/>
      <c r="V238" s="178"/>
      <c r="W238" s="178"/>
      <c r="X238" s="178"/>
    </row>
    <row r="239" spans="1:24" ht="20.100000000000001" customHeight="1" x14ac:dyDescent="0.15">
      <c r="A239" s="138"/>
      <c r="B239" s="138"/>
      <c r="C239" s="183" t="s">
        <v>218</v>
      </c>
      <c r="D239" s="184"/>
      <c r="E239" s="184"/>
      <c r="F239" s="184"/>
      <c r="G239" s="184"/>
      <c r="H239" s="185"/>
      <c r="I239" s="239"/>
      <c r="N239" s="283"/>
    </row>
    <row r="240" spans="1:24" ht="15.75" customHeight="1" x14ac:dyDescent="0.15">
      <c r="A240" s="138"/>
      <c r="B240" s="138"/>
      <c r="C240" s="159"/>
      <c r="D240" s="160"/>
      <c r="E240" s="160"/>
      <c r="F240" s="160"/>
      <c r="G240" s="160"/>
      <c r="H240" s="160"/>
      <c r="I240" s="161"/>
      <c r="J240" s="161"/>
      <c r="K240" s="161"/>
      <c r="L240" s="161"/>
      <c r="M240" s="161"/>
      <c r="N240" s="161"/>
      <c r="O240" s="161"/>
      <c r="P240" s="161"/>
      <c r="Q240" s="161"/>
      <c r="R240" s="161"/>
      <c r="S240" s="161"/>
      <c r="T240" s="161"/>
      <c r="U240" s="161"/>
      <c r="V240" s="161"/>
      <c r="W240" s="162"/>
    </row>
    <row r="241" spans="1:23" ht="20.100000000000001" customHeight="1" x14ac:dyDescent="0.15">
      <c r="A241" s="138"/>
      <c r="B241" s="138"/>
      <c r="C241" s="159"/>
      <c r="D241" s="208" t="s">
        <v>168</v>
      </c>
      <c r="E241" s="186"/>
      <c r="F241" s="186"/>
      <c r="G241" s="186"/>
      <c r="H241" s="186"/>
      <c r="I241" s="310"/>
      <c r="J241" s="186"/>
      <c r="K241" s="186"/>
      <c r="L241" s="186"/>
      <c r="M241" s="186"/>
      <c r="N241" s="310"/>
      <c r="O241" s="186"/>
      <c r="P241" s="186"/>
      <c r="Q241" s="186"/>
      <c r="R241" s="186"/>
      <c r="S241" s="186"/>
      <c r="T241" s="186"/>
      <c r="U241" s="186"/>
      <c r="V241" s="186"/>
      <c r="W241" s="164"/>
    </row>
    <row r="242" spans="1:23" ht="20.100000000000001" customHeight="1" x14ac:dyDescent="0.15">
      <c r="A242" s="138"/>
      <c r="B242" s="138"/>
      <c r="C242" s="165"/>
      <c r="D242" s="166">
        <v>1</v>
      </c>
      <c r="E242" s="143" t="s">
        <v>24</v>
      </c>
      <c r="I242" s="16"/>
      <c r="J242" s="95"/>
      <c r="K242" s="95"/>
      <c r="L242" s="95"/>
      <c r="M242" s="95"/>
      <c r="N242" s="283" t="s">
        <v>17</v>
      </c>
      <c r="O242" s="16"/>
      <c r="P242" s="17"/>
      <c r="Q242" s="17"/>
      <c r="R242" s="17"/>
      <c r="S242" s="143" t="s">
        <v>18</v>
      </c>
      <c r="T242" s="163"/>
      <c r="U242" s="163"/>
      <c r="V242" s="163"/>
      <c r="W242" s="164"/>
    </row>
    <row r="243" spans="1:23" ht="20.100000000000001" customHeight="1" x14ac:dyDescent="0.15">
      <c r="A243" s="138"/>
      <c r="B243" s="138"/>
      <c r="C243" s="165"/>
      <c r="D243" s="166"/>
      <c r="E243" s="163"/>
      <c r="F243" s="163"/>
      <c r="G243" s="163"/>
      <c r="H243" s="163"/>
      <c r="I243" s="173"/>
      <c r="J243" s="168" t="str">
        <f>日付例 &amp; "　年月日を入力してください。"</f>
        <v>例)2025/4/1、R7/4/1　年月日を入力してください。</v>
      </c>
      <c r="K243" s="178"/>
      <c r="L243" s="178"/>
      <c r="M243" s="178"/>
      <c r="N243" s="178"/>
      <c r="O243" s="178"/>
      <c r="P243" s="178"/>
      <c r="Q243" s="178"/>
      <c r="R243" s="178"/>
      <c r="S243" s="178"/>
      <c r="T243" s="178"/>
      <c r="U243" s="178"/>
      <c r="V243" s="178"/>
      <c r="W243" s="172"/>
    </row>
    <row r="244" spans="1:23" ht="20.100000000000001" customHeight="1" x14ac:dyDescent="0.15">
      <c r="A244" s="138"/>
      <c r="B244" s="138"/>
      <c r="C244" s="165"/>
      <c r="D244" s="166">
        <v>2</v>
      </c>
      <c r="E244" s="143" t="s">
        <v>25</v>
      </c>
      <c r="I244" s="16"/>
      <c r="J244" s="95"/>
      <c r="K244" s="95"/>
      <c r="L244" s="95"/>
      <c r="M244" s="95"/>
      <c r="N244" s="283" t="s">
        <v>17</v>
      </c>
      <c r="O244" s="16"/>
      <c r="P244" s="17"/>
      <c r="Q244" s="17"/>
      <c r="R244" s="17"/>
      <c r="S244" s="143" t="s">
        <v>18</v>
      </c>
      <c r="T244" s="163"/>
      <c r="U244" s="163"/>
      <c r="V244" s="163"/>
      <c r="W244" s="164"/>
    </row>
    <row r="245" spans="1:23" ht="20.100000000000001" customHeight="1" x14ac:dyDescent="0.15">
      <c r="A245" s="138"/>
      <c r="B245" s="138"/>
      <c r="C245" s="165"/>
      <c r="D245" s="166"/>
      <c r="E245" s="163"/>
      <c r="F245" s="163"/>
      <c r="G245" s="163"/>
      <c r="H245" s="163"/>
      <c r="I245" s="173"/>
      <c r="J245" s="168" t="str">
        <f>日付例 &amp; "　年月日を入力してください。"</f>
        <v>例)2025/4/1、R7/4/1　年月日を入力してください。</v>
      </c>
      <c r="K245" s="178"/>
      <c r="L245" s="178"/>
      <c r="M245" s="178"/>
      <c r="N245" s="178"/>
      <c r="O245" s="311"/>
      <c r="P245" s="178"/>
      <c r="Q245" s="178"/>
      <c r="R245" s="178"/>
      <c r="S245" s="311"/>
      <c r="T245" s="178"/>
      <c r="U245" s="178"/>
      <c r="V245" s="178"/>
      <c r="W245" s="172"/>
    </row>
    <row r="246" spans="1:23" ht="20.100000000000001" customHeight="1" x14ac:dyDescent="0.15">
      <c r="A246" s="138"/>
      <c r="B246" s="138"/>
      <c r="C246" s="312"/>
      <c r="D246" s="313"/>
      <c r="E246" s="314"/>
      <c r="F246" s="314"/>
      <c r="G246" s="314"/>
      <c r="H246" s="314"/>
      <c r="I246" s="314"/>
      <c r="J246" s="314"/>
      <c r="K246" s="315"/>
      <c r="L246" s="314"/>
      <c r="M246" s="314"/>
      <c r="N246" s="314"/>
      <c r="O246" s="315"/>
      <c r="P246" s="314"/>
      <c r="Q246" s="314"/>
      <c r="R246" s="314"/>
      <c r="S246" s="315"/>
      <c r="T246" s="314"/>
      <c r="U246" s="314"/>
      <c r="V246" s="314"/>
      <c r="W246" s="164"/>
    </row>
    <row r="247" spans="1:23" ht="20.100000000000001" customHeight="1" x14ac:dyDescent="0.15">
      <c r="A247" s="138"/>
      <c r="B247" s="138"/>
      <c r="C247" s="165"/>
      <c r="D247" s="253" t="s">
        <v>14</v>
      </c>
      <c r="E247" s="254"/>
      <c r="F247" s="254"/>
      <c r="G247" s="254"/>
      <c r="H247" s="254"/>
      <c r="I247" s="254"/>
      <c r="J247" s="255"/>
      <c r="K247" s="316" t="s">
        <v>15</v>
      </c>
      <c r="L247" s="317"/>
      <c r="M247" s="317"/>
      <c r="N247" s="318"/>
      <c r="O247" s="319" t="s">
        <v>16</v>
      </c>
      <c r="P247" s="320"/>
      <c r="Q247" s="320"/>
      <c r="R247" s="321"/>
      <c r="S247" s="322" t="s">
        <v>278</v>
      </c>
      <c r="T247" s="320"/>
      <c r="U247" s="320"/>
      <c r="V247" s="323"/>
      <c r="W247" s="164"/>
    </row>
    <row r="248" spans="1:23" ht="20.100000000000001" customHeight="1" x14ac:dyDescent="0.15">
      <c r="A248" s="138"/>
      <c r="B248" s="138"/>
      <c r="C248" s="165"/>
      <c r="D248" s="324">
        <v>3</v>
      </c>
      <c r="E248" s="325" t="s">
        <v>13</v>
      </c>
      <c r="F248" s="325"/>
      <c r="G248" s="325"/>
      <c r="H248" s="325"/>
      <c r="I248" s="326"/>
      <c r="J248" s="327"/>
      <c r="K248" s="97"/>
      <c r="L248" s="98"/>
      <c r="M248" s="98"/>
      <c r="N248" s="118"/>
      <c r="O248" s="18"/>
      <c r="P248" s="92"/>
      <c r="Q248" s="92"/>
      <c r="R248" s="118"/>
      <c r="S248" s="18"/>
      <c r="T248" s="92"/>
      <c r="U248" s="92"/>
      <c r="V248" s="93"/>
      <c r="W248" s="164"/>
    </row>
    <row r="249" spans="1:23" ht="20.100000000000001" customHeight="1" x14ac:dyDescent="0.15">
      <c r="A249" s="138"/>
      <c r="B249" s="138"/>
      <c r="C249" s="165"/>
      <c r="D249" s="328">
        <v>4</v>
      </c>
      <c r="E249" s="303" t="s">
        <v>33</v>
      </c>
      <c r="F249" s="303"/>
      <c r="G249" s="303"/>
      <c r="H249" s="303"/>
      <c r="I249" s="303"/>
      <c r="J249" s="304"/>
      <c r="K249" s="28"/>
      <c r="L249" s="29"/>
      <c r="M249" s="29"/>
      <c r="N249" s="43"/>
      <c r="O249" s="20"/>
      <c r="P249" s="44"/>
      <c r="Q249" s="44"/>
      <c r="R249" s="45"/>
      <c r="S249" s="20"/>
      <c r="T249" s="44"/>
      <c r="U249" s="44"/>
      <c r="V249" s="91"/>
      <c r="W249" s="164"/>
    </row>
    <row r="250" spans="1:23" ht="20.100000000000001" customHeight="1" x14ac:dyDescent="0.15">
      <c r="A250" s="138"/>
      <c r="B250" s="138"/>
      <c r="C250" s="165"/>
      <c r="D250" s="328">
        <v>5</v>
      </c>
      <c r="E250" s="303" t="s">
        <v>34</v>
      </c>
      <c r="F250" s="303"/>
      <c r="G250" s="303"/>
      <c r="H250" s="303"/>
      <c r="I250" s="329"/>
      <c r="J250" s="304"/>
      <c r="K250" s="28"/>
      <c r="L250" s="29"/>
      <c r="M250" s="29"/>
      <c r="N250" s="45"/>
      <c r="O250" s="20"/>
      <c r="P250" s="44"/>
      <c r="Q250" s="44"/>
      <c r="R250" s="45"/>
      <c r="S250" s="20"/>
      <c r="T250" s="44"/>
      <c r="U250" s="44"/>
      <c r="V250" s="91"/>
      <c r="W250" s="164"/>
    </row>
    <row r="251" spans="1:23" ht="20.100000000000001" customHeight="1" x14ac:dyDescent="0.15">
      <c r="A251" s="138"/>
      <c r="B251" s="138"/>
      <c r="C251" s="165"/>
      <c r="D251" s="328">
        <v>6</v>
      </c>
      <c r="E251" s="303" t="s">
        <v>35</v>
      </c>
      <c r="F251" s="303"/>
      <c r="G251" s="303"/>
      <c r="H251" s="303"/>
      <c r="I251" s="303"/>
      <c r="J251" s="304"/>
      <c r="K251" s="28"/>
      <c r="L251" s="29"/>
      <c r="M251" s="29"/>
      <c r="N251" s="43"/>
      <c r="O251" s="20"/>
      <c r="P251" s="44"/>
      <c r="Q251" s="44"/>
      <c r="R251" s="45"/>
      <c r="S251" s="20"/>
      <c r="T251" s="44"/>
      <c r="U251" s="44"/>
      <c r="V251" s="91"/>
      <c r="W251" s="164"/>
    </row>
    <row r="252" spans="1:23" ht="20.100000000000001" customHeight="1" x14ac:dyDescent="0.15">
      <c r="A252" s="138"/>
      <c r="B252" s="138"/>
      <c r="C252" s="165"/>
      <c r="D252" s="328">
        <v>7</v>
      </c>
      <c r="E252" s="303" t="s">
        <v>36</v>
      </c>
      <c r="F252" s="303"/>
      <c r="G252" s="303"/>
      <c r="H252" s="303"/>
      <c r="I252" s="303"/>
      <c r="J252" s="304"/>
      <c r="K252" s="28"/>
      <c r="L252" s="29"/>
      <c r="M252" s="29"/>
      <c r="N252" s="43"/>
      <c r="O252" s="20"/>
      <c r="P252" s="44"/>
      <c r="Q252" s="44"/>
      <c r="R252" s="45"/>
      <c r="S252" s="20"/>
      <c r="T252" s="44"/>
      <c r="U252" s="44"/>
      <c r="V252" s="91"/>
      <c r="W252" s="164"/>
    </row>
    <row r="253" spans="1:23" ht="20.100000000000001" customHeight="1" thickBot="1" x14ac:dyDescent="0.2">
      <c r="A253" s="138"/>
      <c r="B253" s="138"/>
      <c r="C253" s="165"/>
      <c r="D253" s="330">
        <v>8</v>
      </c>
      <c r="E253" s="331" t="s">
        <v>37</v>
      </c>
      <c r="F253" s="331"/>
      <c r="G253" s="331"/>
      <c r="H253" s="331"/>
      <c r="I253" s="331"/>
      <c r="J253" s="332"/>
      <c r="K253" s="100"/>
      <c r="L253" s="101"/>
      <c r="M253" s="101"/>
      <c r="N253" s="123"/>
      <c r="O253" s="25"/>
      <c r="P253" s="26"/>
      <c r="Q253" s="26"/>
      <c r="R253" s="117"/>
      <c r="S253" s="25"/>
      <c r="T253" s="26"/>
      <c r="U253" s="26"/>
      <c r="V253" s="27"/>
      <c r="W253" s="164"/>
    </row>
    <row r="254" spans="1:23" ht="20.100000000000001" customHeight="1" thickTop="1" x14ac:dyDescent="0.15">
      <c r="A254" s="138"/>
      <c r="B254" s="138"/>
      <c r="C254" s="165"/>
      <c r="D254" s="333" t="s">
        <v>46</v>
      </c>
      <c r="E254" s="334"/>
      <c r="F254" s="334"/>
      <c r="G254" s="334"/>
      <c r="H254" s="334"/>
      <c r="I254" s="334"/>
      <c r="J254" s="335"/>
      <c r="K254" s="231">
        <f>SUM(K248:N253)</f>
        <v>0</v>
      </c>
      <c r="L254" s="336"/>
      <c r="M254" s="336"/>
      <c r="N254" s="337"/>
      <c r="O254" s="338">
        <f>SUM(O248:R253)</f>
        <v>0</v>
      </c>
      <c r="P254" s="336"/>
      <c r="Q254" s="336"/>
      <c r="R254" s="337"/>
      <c r="S254" s="338">
        <f>SUM(S248:V253)</f>
        <v>0</v>
      </c>
      <c r="T254" s="336"/>
      <c r="U254" s="336"/>
      <c r="V254" s="339"/>
      <c r="W254" s="164"/>
    </row>
    <row r="255" spans="1:23" ht="15.75" customHeight="1" x14ac:dyDescent="0.15">
      <c r="A255" s="138"/>
      <c r="B255" s="138"/>
      <c r="C255" s="165"/>
      <c r="D255" s="187"/>
      <c r="E255" s="187"/>
      <c r="F255" s="187"/>
      <c r="G255" s="187"/>
      <c r="H255" s="187"/>
      <c r="I255" s="187"/>
      <c r="J255" s="187"/>
      <c r="K255" s="234"/>
      <c r="L255" s="340"/>
      <c r="M255" s="340"/>
      <c r="N255" s="340"/>
      <c r="O255" s="234"/>
      <c r="P255" s="340"/>
      <c r="Q255" s="340"/>
      <c r="R255" s="340"/>
      <c r="S255" s="234"/>
      <c r="T255" s="340"/>
      <c r="U255" s="340"/>
      <c r="V255" s="340"/>
      <c r="W255" s="164"/>
    </row>
    <row r="256" spans="1:23" ht="15.75" customHeight="1" x14ac:dyDescent="0.15">
      <c r="A256" s="138"/>
      <c r="B256" s="138"/>
      <c r="C256" s="179"/>
      <c r="D256" s="180"/>
      <c r="E256" s="180"/>
      <c r="F256" s="180"/>
      <c r="G256" s="180"/>
      <c r="H256" s="180"/>
      <c r="I256" s="180"/>
      <c r="J256" s="181"/>
      <c r="K256" s="341"/>
      <c r="L256" s="181"/>
      <c r="M256" s="181"/>
      <c r="N256" s="181"/>
      <c r="O256" s="341"/>
      <c r="P256" s="181"/>
      <c r="Q256" s="181"/>
      <c r="R256" s="181"/>
      <c r="S256" s="341"/>
      <c r="T256" s="181"/>
      <c r="U256" s="181"/>
      <c r="V256" s="181"/>
      <c r="W256" s="182"/>
    </row>
    <row r="257" spans="1:24" ht="15.75" customHeight="1" x14ac:dyDescent="0.15">
      <c r="A257" s="138"/>
      <c r="B257" s="138"/>
      <c r="C257" s="163"/>
      <c r="D257" s="163"/>
      <c r="E257" s="163"/>
      <c r="F257" s="163"/>
      <c r="G257" s="163"/>
      <c r="H257" s="163"/>
      <c r="I257" s="163"/>
      <c r="J257" s="178"/>
      <c r="K257" s="311"/>
      <c r="L257" s="178"/>
      <c r="M257" s="178"/>
      <c r="N257" s="178"/>
      <c r="O257" s="311"/>
      <c r="P257" s="178"/>
      <c r="Q257" s="178"/>
      <c r="R257" s="178"/>
      <c r="S257" s="311"/>
      <c r="T257" s="178"/>
      <c r="U257" s="178"/>
      <c r="V257" s="178"/>
      <c r="W257" s="163"/>
    </row>
    <row r="258" spans="1:24" ht="15.75" customHeight="1" x14ac:dyDescent="0.15">
      <c r="A258" s="138"/>
      <c r="B258" s="138"/>
      <c r="C258" s="163"/>
      <c r="D258" s="163"/>
      <c r="E258" s="163"/>
      <c r="F258" s="163"/>
      <c r="G258" s="163"/>
      <c r="H258" s="163"/>
      <c r="I258" s="178"/>
      <c r="J258" s="163"/>
      <c r="K258" s="211"/>
      <c r="L258" s="163"/>
      <c r="M258" s="163"/>
      <c r="N258" s="163"/>
      <c r="O258" s="211"/>
      <c r="P258" s="163"/>
      <c r="Q258" s="163"/>
      <c r="R258" s="163"/>
      <c r="S258" s="211"/>
      <c r="T258" s="163"/>
      <c r="U258" s="163"/>
      <c r="V258" s="163"/>
      <c r="W258" s="163"/>
    </row>
    <row r="259" spans="1:24" ht="20.100000000000001" customHeight="1" x14ac:dyDescent="0.15">
      <c r="A259" s="138"/>
      <c r="B259" s="138"/>
      <c r="C259" s="183" t="s">
        <v>219</v>
      </c>
      <c r="D259" s="184"/>
      <c r="E259" s="184"/>
      <c r="F259" s="184"/>
      <c r="G259" s="184"/>
      <c r="H259" s="185"/>
      <c r="K259" s="238"/>
      <c r="O259" s="238"/>
      <c r="S259" s="238"/>
    </row>
    <row r="260" spans="1:24" ht="20.100000000000001" customHeight="1" x14ac:dyDescent="0.15">
      <c r="A260" s="138"/>
      <c r="B260" s="138"/>
      <c r="C260" s="159"/>
      <c r="D260" s="160"/>
      <c r="E260" s="160"/>
      <c r="F260" s="160"/>
      <c r="G260" s="160"/>
      <c r="H260" s="160"/>
      <c r="I260" s="161"/>
      <c r="J260" s="161"/>
      <c r="K260" s="342"/>
      <c r="L260" s="161"/>
      <c r="M260" s="161"/>
      <c r="N260" s="161"/>
      <c r="O260" s="342"/>
      <c r="P260" s="161"/>
      <c r="Q260" s="161"/>
      <c r="R260" s="161"/>
      <c r="S260" s="342"/>
      <c r="T260" s="161"/>
      <c r="U260" s="161"/>
      <c r="V260" s="161"/>
      <c r="W260" s="162"/>
      <c r="X260" s="163"/>
    </row>
    <row r="261" spans="1:24" ht="15.75" hidden="1" customHeight="1" x14ac:dyDescent="0.15">
      <c r="A261" s="138"/>
      <c r="B261" s="138"/>
      <c r="C261" s="159"/>
      <c r="D261" s="343"/>
      <c r="E261" s="344"/>
      <c r="F261" s="344"/>
      <c r="G261" s="344"/>
      <c r="H261" s="344"/>
      <c r="I261" s="344"/>
      <c r="J261" s="344"/>
      <c r="K261" s="345"/>
      <c r="L261" s="344"/>
      <c r="M261" s="344"/>
      <c r="N261" s="344"/>
      <c r="O261" s="345"/>
      <c r="P261" s="344"/>
      <c r="Q261" s="344"/>
      <c r="R261" s="344"/>
      <c r="S261" s="345"/>
      <c r="T261" s="344"/>
      <c r="U261" s="344"/>
      <c r="V261" s="344"/>
      <c r="W261" s="346"/>
      <c r="X261" s="344"/>
    </row>
    <row r="262" spans="1:24" ht="20.100000000000001" customHeight="1" x14ac:dyDescent="0.15">
      <c r="A262" s="138"/>
      <c r="B262" s="138"/>
      <c r="C262" s="159"/>
      <c r="D262" s="347" t="s">
        <v>280</v>
      </c>
      <c r="E262" s="348"/>
      <c r="F262" s="348"/>
      <c r="G262" s="348"/>
      <c r="H262" s="348"/>
      <c r="I262" s="348"/>
      <c r="J262" s="349"/>
      <c r="K262" s="350" t="s">
        <v>197</v>
      </c>
      <c r="L262" s="351"/>
      <c r="N262" s="347" t="s">
        <v>280</v>
      </c>
      <c r="O262" s="348"/>
      <c r="P262" s="348"/>
      <c r="Q262" s="348"/>
      <c r="R262" s="348"/>
      <c r="S262" s="348"/>
      <c r="T262" s="349"/>
      <c r="U262" s="352" t="s">
        <v>215</v>
      </c>
      <c r="V262" s="353"/>
      <c r="W262" s="190"/>
    </row>
    <row r="263" spans="1:24" ht="20.100000000000001" customHeight="1" x14ac:dyDescent="0.15">
      <c r="A263" s="138"/>
      <c r="B263" s="138"/>
      <c r="C263" s="159"/>
      <c r="D263" s="354">
        <v>1</v>
      </c>
      <c r="E263" s="355" t="s">
        <v>48</v>
      </c>
      <c r="F263" s="356"/>
      <c r="G263" s="356"/>
      <c r="H263" s="356"/>
      <c r="I263" s="356"/>
      <c r="J263" s="357"/>
      <c r="K263" s="18"/>
      <c r="L263" s="19"/>
      <c r="N263" s="358">
        <v>45</v>
      </c>
      <c r="O263" s="359" t="s">
        <v>60</v>
      </c>
      <c r="P263" s="355" t="s">
        <v>147</v>
      </c>
      <c r="Q263" s="356"/>
      <c r="R263" s="356"/>
      <c r="S263" s="356"/>
      <c r="T263" s="357"/>
      <c r="U263" s="31"/>
      <c r="V263" s="32"/>
      <c r="W263" s="190"/>
    </row>
    <row r="264" spans="1:24" ht="20.100000000000001" customHeight="1" x14ac:dyDescent="0.15">
      <c r="A264" s="138"/>
      <c r="B264" s="138"/>
      <c r="C264" s="159"/>
      <c r="D264" s="360">
        <f>D263+1</f>
        <v>2</v>
      </c>
      <c r="E264" s="361" t="s">
        <v>49</v>
      </c>
      <c r="F264" s="362"/>
      <c r="G264" s="362"/>
      <c r="H264" s="362"/>
      <c r="I264" s="362"/>
      <c r="J264" s="363"/>
      <c r="K264" s="20"/>
      <c r="L264" s="21"/>
      <c r="N264" s="360">
        <f t="shared" ref="N264:N306" si="0">N263+1</f>
        <v>46</v>
      </c>
      <c r="O264" s="364"/>
      <c r="P264" s="361" t="s">
        <v>148</v>
      </c>
      <c r="Q264" s="362"/>
      <c r="R264" s="362"/>
      <c r="S264" s="362"/>
      <c r="T264" s="363"/>
      <c r="U264" s="33"/>
      <c r="V264" s="34"/>
      <c r="W264" s="190"/>
    </row>
    <row r="265" spans="1:24" ht="20.100000000000001" customHeight="1" x14ac:dyDescent="0.15">
      <c r="A265" s="138"/>
      <c r="B265" s="138"/>
      <c r="C265" s="159"/>
      <c r="D265" s="360">
        <f t="shared" ref="D265:D306" si="1">D264+1</f>
        <v>3</v>
      </c>
      <c r="E265" s="361" t="s">
        <v>50</v>
      </c>
      <c r="F265" s="362"/>
      <c r="G265" s="362"/>
      <c r="H265" s="362"/>
      <c r="I265" s="362"/>
      <c r="J265" s="363"/>
      <c r="K265" s="20"/>
      <c r="L265" s="21"/>
      <c r="N265" s="358">
        <f>N264+1</f>
        <v>47</v>
      </c>
      <c r="O265" s="364"/>
      <c r="P265" s="361" t="s">
        <v>149</v>
      </c>
      <c r="Q265" s="362"/>
      <c r="R265" s="362"/>
      <c r="S265" s="362"/>
      <c r="T265" s="363"/>
      <c r="U265" s="33"/>
      <c r="V265" s="34"/>
      <c r="W265" s="190"/>
    </row>
    <row r="266" spans="1:24" ht="20.100000000000001" customHeight="1" x14ac:dyDescent="0.15">
      <c r="A266" s="138"/>
      <c r="B266" s="138"/>
      <c r="C266" s="159"/>
      <c r="D266" s="360">
        <f t="shared" si="1"/>
        <v>4</v>
      </c>
      <c r="E266" s="361" t="s">
        <v>51</v>
      </c>
      <c r="F266" s="362"/>
      <c r="G266" s="362"/>
      <c r="H266" s="362"/>
      <c r="I266" s="362"/>
      <c r="J266" s="363"/>
      <c r="K266" s="20"/>
      <c r="L266" s="21"/>
      <c r="N266" s="360">
        <f t="shared" si="0"/>
        <v>48</v>
      </c>
      <c r="O266" s="364"/>
      <c r="P266" s="361" t="s">
        <v>150</v>
      </c>
      <c r="Q266" s="362"/>
      <c r="R266" s="362"/>
      <c r="S266" s="362"/>
      <c r="T266" s="363"/>
      <c r="U266" s="33"/>
      <c r="V266" s="34"/>
      <c r="W266" s="190"/>
    </row>
    <row r="267" spans="1:24" ht="20.100000000000001" customHeight="1" x14ac:dyDescent="0.15">
      <c r="A267" s="138"/>
      <c r="B267" s="138"/>
      <c r="C267" s="159"/>
      <c r="D267" s="360">
        <f t="shared" si="1"/>
        <v>5</v>
      </c>
      <c r="E267" s="361" t="s">
        <v>52</v>
      </c>
      <c r="F267" s="362"/>
      <c r="G267" s="362"/>
      <c r="H267" s="362"/>
      <c r="I267" s="362"/>
      <c r="J267" s="363"/>
      <c r="K267" s="20"/>
      <c r="L267" s="21"/>
      <c r="N267" s="360">
        <f t="shared" si="0"/>
        <v>49</v>
      </c>
      <c r="O267" s="364"/>
      <c r="P267" s="361" t="s">
        <v>151</v>
      </c>
      <c r="Q267" s="362"/>
      <c r="R267" s="362"/>
      <c r="S267" s="362"/>
      <c r="T267" s="363"/>
      <c r="U267" s="33"/>
      <c r="V267" s="34"/>
      <c r="W267" s="190"/>
    </row>
    <row r="268" spans="1:24" ht="20.100000000000001" customHeight="1" x14ac:dyDescent="0.15">
      <c r="A268" s="138"/>
      <c r="B268" s="138"/>
      <c r="C268" s="159"/>
      <c r="D268" s="360">
        <f t="shared" si="1"/>
        <v>6</v>
      </c>
      <c r="E268" s="361" t="s">
        <v>53</v>
      </c>
      <c r="F268" s="362"/>
      <c r="G268" s="362"/>
      <c r="H268" s="362"/>
      <c r="I268" s="362"/>
      <c r="J268" s="363"/>
      <c r="K268" s="20"/>
      <c r="L268" s="21"/>
      <c r="N268" s="360">
        <f t="shared" si="0"/>
        <v>50</v>
      </c>
      <c r="O268" s="364"/>
      <c r="P268" s="361" t="s">
        <v>152</v>
      </c>
      <c r="Q268" s="362"/>
      <c r="R268" s="362"/>
      <c r="S268" s="362"/>
      <c r="T268" s="363"/>
      <c r="U268" s="33"/>
      <c r="V268" s="34"/>
      <c r="W268" s="190"/>
    </row>
    <row r="269" spans="1:24" ht="20.100000000000001" customHeight="1" x14ac:dyDescent="0.15">
      <c r="A269" s="138"/>
      <c r="B269" s="138"/>
      <c r="C269" s="159"/>
      <c r="D269" s="360">
        <f t="shared" si="1"/>
        <v>7</v>
      </c>
      <c r="E269" s="361" t="s">
        <v>229</v>
      </c>
      <c r="F269" s="362"/>
      <c r="G269" s="362"/>
      <c r="H269" s="362"/>
      <c r="I269" s="362"/>
      <c r="J269" s="363"/>
      <c r="K269" s="20"/>
      <c r="L269" s="21"/>
      <c r="N269" s="360">
        <f t="shared" si="0"/>
        <v>51</v>
      </c>
      <c r="O269" s="364"/>
      <c r="P269" s="361" t="s">
        <v>153</v>
      </c>
      <c r="Q269" s="362"/>
      <c r="R269" s="362"/>
      <c r="S269" s="362"/>
      <c r="T269" s="363"/>
      <c r="U269" s="33"/>
      <c r="V269" s="34"/>
      <c r="W269" s="190"/>
    </row>
    <row r="270" spans="1:24" ht="20.100000000000001" customHeight="1" x14ac:dyDescent="0.15">
      <c r="A270" s="138"/>
      <c r="B270" s="138"/>
      <c r="C270" s="159"/>
      <c r="D270" s="360">
        <f t="shared" si="1"/>
        <v>8</v>
      </c>
      <c r="E270" s="361" t="s">
        <v>230</v>
      </c>
      <c r="F270" s="362"/>
      <c r="G270" s="362"/>
      <c r="H270" s="362"/>
      <c r="I270" s="362"/>
      <c r="J270" s="363"/>
      <c r="K270" s="20"/>
      <c r="L270" s="21"/>
      <c r="N270" s="360">
        <f t="shared" si="0"/>
        <v>52</v>
      </c>
      <c r="O270" s="364"/>
      <c r="P270" s="361" t="s">
        <v>154</v>
      </c>
      <c r="Q270" s="362"/>
      <c r="R270" s="362"/>
      <c r="S270" s="362"/>
      <c r="T270" s="363"/>
      <c r="U270" s="33"/>
      <c r="V270" s="34"/>
      <c r="W270" s="190"/>
    </row>
    <row r="271" spans="1:24" ht="20.100000000000001" customHeight="1" x14ac:dyDescent="0.15">
      <c r="A271" s="138"/>
      <c r="B271" s="138"/>
      <c r="C271" s="159"/>
      <c r="D271" s="360">
        <f t="shared" si="1"/>
        <v>9</v>
      </c>
      <c r="E271" s="361" t="s">
        <v>231</v>
      </c>
      <c r="F271" s="362"/>
      <c r="G271" s="362"/>
      <c r="H271" s="362"/>
      <c r="I271" s="362"/>
      <c r="J271" s="363"/>
      <c r="K271" s="20"/>
      <c r="L271" s="21"/>
      <c r="N271" s="360">
        <f t="shared" si="0"/>
        <v>53</v>
      </c>
      <c r="O271" s="364"/>
      <c r="P271" s="361" t="s">
        <v>155</v>
      </c>
      <c r="Q271" s="362"/>
      <c r="R271" s="362"/>
      <c r="S271" s="362"/>
      <c r="T271" s="363"/>
      <c r="U271" s="33"/>
      <c r="V271" s="34"/>
      <c r="W271" s="190"/>
    </row>
    <row r="272" spans="1:24" ht="20.100000000000001" customHeight="1" x14ac:dyDescent="0.15">
      <c r="A272" s="138"/>
      <c r="B272" s="138"/>
      <c r="C272" s="159"/>
      <c r="D272" s="360">
        <f t="shared" si="1"/>
        <v>10</v>
      </c>
      <c r="E272" s="361" t="s">
        <v>232</v>
      </c>
      <c r="F272" s="362"/>
      <c r="G272" s="362"/>
      <c r="H272" s="362"/>
      <c r="I272" s="362"/>
      <c r="J272" s="363"/>
      <c r="K272" s="20"/>
      <c r="L272" s="21"/>
      <c r="N272" s="360">
        <f t="shared" si="0"/>
        <v>54</v>
      </c>
      <c r="O272" s="364"/>
      <c r="P272" s="361" t="s">
        <v>156</v>
      </c>
      <c r="Q272" s="362"/>
      <c r="R272" s="362"/>
      <c r="S272" s="362"/>
      <c r="T272" s="363"/>
      <c r="U272" s="33"/>
      <c r="V272" s="34"/>
      <c r="W272" s="190"/>
    </row>
    <row r="273" spans="1:23" ht="20.100000000000001" customHeight="1" x14ac:dyDescent="0.15">
      <c r="A273" s="138"/>
      <c r="B273" s="138"/>
      <c r="C273" s="159"/>
      <c r="D273" s="360">
        <f t="shared" si="1"/>
        <v>11</v>
      </c>
      <c r="E273" s="361" t="s">
        <v>233</v>
      </c>
      <c r="F273" s="362"/>
      <c r="G273" s="362"/>
      <c r="H273" s="362"/>
      <c r="I273" s="362"/>
      <c r="J273" s="363"/>
      <c r="K273" s="20"/>
      <c r="L273" s="21"/>
      <c r="N273" s="360">
        <f t="shared" si="0"/>
        <v>55</v>
      </c>
      <c r="O273" s="364"/>
      <c r="P273" s="361" t="s">
        <v>157</v>
      </c>
      <c r="Q273" s="362"/>
      <c r="R273" s="362"/>
      <c r="S273" s="362"/>
      <c r="T273" s="363"/>
      <c r="U273" s="33"/>
      <c r="V273" s="34"/>
      <c r="W273" s="190"/>
    </row>
    <row r="274" spans="1:23" ht="20.100000000000001" customHeight="1" x14ac:dyDescent="0.15">
      <c r="A274" s="138"/>
      <c r="B274" s="138"/>
      <c r="C274" s="159"/>
      <c r="D274" s="360">
        <f t="shared" si="1"/>
        <v>12</v>
      </c>
      <c r="E274" s="361" t="s">
        <v>234</v>
      </c>
      <c r="F274" s="362"/>
      <c r="G274" s="362"/>
      <c r="H274" s="362"/>
      <c r="I274" s="362"/>
      <c r="J274" s="363"/>
      <c r="K274" s="20"/>
      <c r="L274" s="21"/>
      <c r="N274" s="360">
        <f t="shared" si="0"/>
        <v>56</v>
      </c>
      <c r="O274" s="364"/>
      <c r="P274" s="361" t="s">
        <v>158</v>
      </c>
      <c r="Q274" s="362"/>
      <c r="R274" s="362"/>
      <c r="S274" s="362"/>
      <c r="T274" s="363"/>
      <c r="U274" s="33"/>
      <c r="V274" s="34"/>
      <c r="W274" s="190"/>
    </row>
    <row r="275" spans="1:23" ht="20.100000000000001" customHeight="1" x14ac:dyDescent="0.15">
      <c r="A275" s="138"/>
      <c r="B275" s="138"/>
      <c r="C275" s="159"/>
      <c r="D275" s="360">
        <f t="shared" si="1"/>
        <v>13</v>
      </c>
      <c r="E275" s="361" t="s">
        <v>235</v>
      </c>
      <c r="F275" s="362"/>
      <c r="G275" s="362"/>
      <c r="H275" s="362"/>
      <c r="I275" s="362"/>
      <c r="J275" s="363"/>
      <c r="K275" s="20"/>
      <c r="L275" s="21"/>
      <c r="N275" s="360">
        <f t="shared" si="0"/>
        <v>57</v>
      </c>
      <c r="O275" s="364"/>
      <c r="P275" s="361" t="s">
        <v>159</v>
      </c>
      <c r="Q275" s="362"/>
      <c r="R275" s="362"/>
      <c r="S275" s="362"/>
      <c r="T275" s="363"/>
      <c r="U275" s="33"/>
      <c r="V275" s="34"/>
      <c r="W275" s="190"/>
    </row>
    <row r="276" spans="1:23" ht="20.100000000000001" customHeight="1" x14ac:dyDescent="0.15">
      <c r="A276" s="138"/>
      <c r="B276" s="138"/>
      <c r="C276" s="159"/>
      <c r="D276" s="360">
        <f t="shared" si="1"/>
        <v>14</v>
      </c>
      <c r="E276" s="361" t="s">
        <v>236</v>
      </c>
      <c r="F276" s="362"/>
      <c r="G276" s="362"/>
      <c r="H276" s="362"/>
      <c r="I276" s="362"/>
      <c r="J276" s="363"/>
      <c r="K276" s="20"/>
      <c r="L276" s="21"/>
      <c r="N276" s="360">
        <f t="shared" si="0"/>
        <v>58</v>
      </c>
      <c r="O276" s="365"/>
      <c r="P276" s="361" t="s">
        <v>160</v>
      </c>
      <c r="Q276" s="362"/>
      <c r="R276" s="362"/>
      <c r="S276" s="362"/>
      <c r="T276" s="363"/>
      <c r="U276" s="33"/>
      <c r="V276" s="34"/>
      <c r="W276" s="190"/>
    </row>
    <row r="277" spans="1:23" ht="20.100000000000001" customHeight="1" x14ac:dyDescent="0.15">
      <c r="A277" s="138"/>
      <c r="B277" s="138"/>
      <c r="C277" s="159"/>
      <c r="D277" s="360">
        <f t="shared" si="1"/>
        <v>15</v>
      </c>
      <c r="E277" s="361" t="s">
        <v>54</v>
      </c>
      <c r="F277" s="362"/>
      <c r="G277" s="362"/>
      <c r="H277" s="362"/>
      <c r="I277" s="362"/>
      <c r="J277" s="363"/>
      <c r="K277" s="20"/>
      <c r="L277" s="21"/>
      <c r="N277" s="360">
        <f t="shared" si="0"/>
        <v>59</v>
      </c>
      <c r="O277" s="366" t="s">
        <v>237</v>
      </c>
      <c r="P277" s="361" t="s">
        <v>238</v>
      </c>
      <c r="Q277" s="362"/>
      <c r="R277" s="362"/>
      <c r="S277" s="362"/>
      <c r="T277" s="363"/>
      <c r="U277" s="33"/>
      <c r="V277" s="34"/>
      <c r="W277" s="190"/>
    </row>
    <row r="278" spans="1:23" ht="20.100000000000001" customHeight="1" x14ac:dyDescent="0.15">
      <c r="A278" s="138"/>
      <c r="B278" s="138"/>
      <c r="C278" s="159"/>
      <c r="D278" s="360">
        <f t="shared" si="1"/>
        <v>16</v>
      </c>
      <c r="E278" s="361" t="s">
        <v>55</v>
      </c>
      <c r="F278" s="362"/>
      <c r="G278" s="362"/>
      <c r="H278" s="362"/>
      <c r="I278" s="362"/>
      <c r="J278" s="363"/>
      <c r="K278" s="20"/>
      <c r="L278" s="21"/>
      <c r="N278" s="360">
        <f t="shared" si="0"/>
        <v>60</v>
      </c>
      <c r="O278" s="364"/>
      <c r="P278" s="361" t="s">
        <v>239</v>
      </c>
      <c r="Q278" s="362"/>
      <c r="R278" s="362"/>
      <c r="S278" s="362"/>
      <c r="T278" s="363"/>
      <c r="U278" s="33"/>
      <c r="V278" s="34"/>
      <c r="W278" s="190"/>
    </row>
    <row r="279" spans="1:23" ht="20.100000000000001" customHeight="1" x14ac:dyDescent="0.15">
      <c r="A279" s="138"/>
      <c r="B279" s="138"/>
      <c r="C279" s="159"/>
      <c r="D279" s="360">
        <f t="shared" si="1"/>
        <v>17</v>
      </c>
      <c r="E279" s="361" t="s">
        <v>56</v>
      </c>
      <c r="F279" s="362"/>
      <c r="G279" s="362"/>
      <c r="H279" s="362"/>
      <c r="I279" s="362"/>
      <c r="J279" s="363"/>
      <c r="K279" s="20"/>
      <c r="L279" s="21"/>
      <c r="N279" s="360">
        <f t="shared" si="0"/>
        <v>61</v>
      </c>
      <c r="O279" s="364"/>
      <c r="P279" s="361" t="s">
        <v>240</v>
      </c>
      <c r="Q279" s="362"/>
      <c r="R279" s="362"/>
      <c r="S279" s="362"/>
      <c r="T279" s="363"/>
      <c r="U279" s="33"/>
      <c r="V279" s="34"/>
      <c r="W279" s="190"/>
    </row>
    <row r="280" spans="1:23" ht="20.100000000000001" customHeight="1" x14ac:dyDescent="0.15">
      <c r="A280" s="138"/>
      <c r="B280" s="138"/>
      <c r="C280" s="159"/>
      <c r="D280" s="360">
        <f t="shared" si="1"/>
        <v>18</v>
      </c>
      <c r="E280" s="361" t="s">
        <v>47</v>
      </c>
      <c r="F280" s="362"/>
      <c r="G280" s="362"/>
      <c r="H280" s="362"/>
      <c r="I280" s="362"/>
      <c r="J280" s="363"/>
      <c r="K280" s="20"/>
      <c r="L280" s="21"/>
      <c r="N280" s="360">
        <f t="shared" si="0"/>
        <v>62</v>
      </c>
      <c r="O280" s="364"/>
      <c r="P280" s="361" t="s">
        <v>160</v>
      </c>
      <c r="Q280" s="362"/>
      <c r="R280" s="362"/>
      <c r="S280" s="362"/>
      <c r="T280" s="363"/>
      <c r="U280" s="33"/>
      <c r="V280" s="34"/>
      <c r="W280" s="190"/>
    </row>
    <row r="281" spans="1:23" ht="20.100000000000001" customHeight="1" x14ac:dyDescent="0.15">
      <c r="A281" s="138"/>
      <c r="B281" s="138"/>
      <c r="C281" s="159"/>
      <c r="D281" s="360">
        <f t="shared" si="1"/>
        <v>19</v>
      </c>
      <c r="E281" s="361" t="s">
        <v>128</v>
      </c>
      <c r="F281" s="362"/>
      <c r="G281" s="362"/>
      <c r="H281" s="362"/>
      <c r="I281" s="362"/>
      <c r="J281" s="363"/>
      <c r="K281" s="20"/>
      <c r="L281" s="21"/>
      <c r="N281" s="360">
        <f t="shared" si="0"/>
        <v>63</v>
      </c>
      <c r="O281" s="364"/>
      <c r="P281" s="361" t="s">
        <v>159</v>
      </c>
      <c r="Q281" s="362"/>
      <c r="R281" s="362"/>
      <c r="S281" s="362"/>
      <c r="T281" s="363"/>
      <c r="U281" s="33"/>
      <c r="V281" s="34"/>
      <c r="W281" s="190"/>
    </row>
    <row r="282" spans="1:23" ht="20.100000000000001" customHeight="1" x14ac:dyDescent="0.15">
      <c r="A282" s="138"/>
      <c r="B282" s="138"/>
      <c r="C282" s="159"/>
      <c r="D282" s="360">
        <f t="shared" si="1"/>
        <v>20</v>
      </c>
      <c r="E282" s="361" t="s">
        <v>299</v>
      </c>
      <c r="F282" s="362"/>
      <c r="G282" s="362"/>
      <c r="H282" s="362"/>
      <c r="I282" s="362"/>
      <c r="J282" s="363"/>
      <c r="K282" s="20"/>
      <c r="L282" s="21"/>
      <c r="N282" s="360">
        <f t="shared" si="0"/>
        <v>64</v>
      </c>
      <c r="O282" s="364"/>
      <c r="P282" s="361" t="s">
        <v>241</v>
      </c>
      <c r="Q282" s="362"/>
      <c r="R282" s="362"/>
      <c r="S282" s="362"/>
      <c r="T282" s="363"/>
      <c r="U282" s="33"/>
      <c r="V282" s="34"/>
      <c r="W282" s="190"/>
    </row>
    <row r="283" spans="1:23" ht="20.100000000000001" customHeight="1" x14ac:dyDescent="0.15">
      <c r="A283" s="138"/>
      <c r="B283" s="138"/>
      <c r="C283" s="159"/>
      <c r="D283" s="360">
        <f t="shared" si="1"/>
        <v>21</v>
      </c>
      <c r="E283" s="361" t="s">
        <v>129</v>
      </c>
      <c r="F283" s="362"/>
      <c r="G283" s="362"/>
      <c r="H283" s="362"/>
      <c r="I283" s="362"/>
      <c r="J283" s="363"/>
      <c r="K283" s="20"/>
      <c r="L283" s="21"/>
      <c r="N283" s="360">
        <f t="shared" si="0"/>
        <v>65</v>
      </c>
      <c r="O283" s="364"/>
      <c r="P283" s="361" t="s">
        <v>242</v>
      </c>
      <c r="Q283" s="362"/>
      <c r="R283" s="362"/>
      <c r="S283" s="362"/>
      <c r="T283" s="363"/>
      <c r="U283" s="33"/>
      <c r="V283" s="34"/>
      <c r="W283" s="190"/>
    </row>
    <row r="284" spans="1:23" ht="20.100000000000001" customHeight="1" x14ac:dyDescent="0.15">
      <c r="A284" s="138"/>
      <c r="B284" s="138"/>
      <c r="C284" s="159"/>
      <c r="D284" s="360">
        <f t="shared" si="1"/>
        <v>22</v>
      </c>
      <c r="E284" s="367" t="s">
        <v>61</v>
      </c>
      <c r="F284" s="368"/>
      <c r="G284" s="368"/>
      <c r="H284" s="368"/>
      <c r="I284" s="368"/>
      <c r="J284" s="369"/>
      <c r="K284" s="20"/>
      <c r="L284" s="83"/>
      <c r="N284" s="360">
        <f t="shared" si="0"/>
        <v>66</v>
      </c>
      <c r="O284" s="364"/>
      <c r="P284" s="361" t="s">
        <v>243</v>
      </c>
      <c r="Q284" s="362"/>
      <c r="R284" s="362"/>
      <c r="S284" s="362"/>
      <c r="T284" s="363"/>
      <c r="U284" s="33"/>
      <c r="V284" s="34"/>
      <c r="W284" s="190"/>
    </row>
    <row r="285" spans="1:23" ht="20.100000000000001" customHeight="1" x14ac:dyDescent="0.15">
      <c r="A285" s="138"/>
      <c r="B285" s="138"/>
      <c r="C285" s="159"/>
      <c r="D285" s="360">
        <f t="shared" si="1"/>
        <v>23</v>
      </c>
      <c r="E285" s="367" t="s">
        <v>57</v>
      </c>
      <c r="F285" s="368"/>
      <c r="G285" s="368"/>
      <c r="H285" s="368"/>
      <c r="I285" s="368"/>
      <c r="J285" s="369"/>
      <c r="K285" s="20"/>
      <c r="L285" s="83"/>
      <c r="N285" s="360">
        <f t="shared" si="0"/>
        <v>67</v>
      </c>
      <c r="O285" s="364"/>
      <c r="P285" s="361" t="s">
        <v>244</v>
      </c>
      <c r="Q285" s="362"/>
      <c r="R285" s="362"/>
      <c r="S285" s="362"/>
      <c r="T285" s="363"/>
      <c r="U285" s="33"/>
      <c r="V285" s="34"/>
      <c r="W285" s="190"/>
    </row>
    <row r="286" spans="1:23" ht="20.100000000000001" customHeight="1" x14ac:dyDescent="0.15">
      <c r="A286" s="138"/>
      <c r="B286" s="138"/>
      <c r="C286" s="159"/>
      <c r="D286" s="360">
        <f t="shared" si="1"/>
        <v>24</v>
      </c>
      <c r="E286" s="367" t="s">
        <v>58</v>
      </c>
      <c r="F286" s="368"/>
      <c r="G286" s="368"/>
      <c r="H286" s="368"/>
      <c r="I286" s="368"/>
      <c r="J286" s="369"/>
      <c r="K286" s="20"/>
      <c r="L286" s="83"/>
      <c r="N286" s="360">
        <f t="shared" si="0"/>
        <v>68</v>
      </c>
      <c r="O286" s="364"/>
      <c r="P286" s="361" t="s">
        <v>245</v>
      </c>
      <c r="Q286" s="362"/>
      <c r="R286" s="362"/>
      <c r="S286" s="362"/>
      <c r="T286" s="363"/>
      <c r="U286" s="33"/>
      <c r="V286" s="34"/>
      <c r="W286" s="190"/>
    </row>
    <row r="287" spans="1:23" ht="20.100000000000001" customHeight="1" x14ac:dyDescent="0.15">
      <c r="A287" s="138"/>
      <c r="B287" s="138"/>
      <c r="C287" s="159"/>
      <c r="D287" s="360">
        <f t="shared" si="1"/>
        <v>25</v>
      </c>
      <c r="E287" s="367" t="s">
        <v>59</v>
      </c>
      <c r="F287" s="368"/>
      <c r="G287" s="368"/>
      <c r="H287" s="368"/>
      <c r="I287" s="368"/>
      <c r="J287" s="369"/>
      <c r="K287" s="20"/>
      <c r="L287" s="83"/>
      <c r="N287" s="360">
        <f t="shared" si="0"/>
        <v>69</v>
      </c>
      <c r="O287" s="364"/>
      <c r="P287" s="361" t="s">
        <v>246</v>
      </c>
      <c r="Q287" s="362"/>
      <c r="R287" s="362"/>
      <c r="S287" s="362"/>
      <c r="T287" s="363"/>
      <c r="U287" s="33"/>
      <c r="V287" s="34"/>
      <c r="W287" s="190"/>
    </row>
    <row r="288" spans="1:23" ht="20.100000000000001" customHeight="1" x14ac:dyDescent="0.15">
      <c r="A288" s="138"/>
      <c r="B288" s="138"/>
      <c r="C288" s="159"/>
      <c r="D288" s="360">
        <f t="shared" si="1"/>
        <v>26</v>
      </c>
      <c r="E288" s="367" t="s">
        <v>130</v>
      </c>
      <c r="F288" s="368"/>
      <c r="G288" s="368"/>
      <c r="H288" s="368"/>
      <c r="I288" s="368"/>
      <c r="J288" s="369"/>
      <c r="K288" s="20"/>
      <c r="L288" s="83"/>
      <c r="N288" s="360">
        <f t="shared" si="0"/>
        <v>70</v>
      </c>
      <c r="O288" s="364"/>
      <c r="P288" s="361" t="s">
        <v>247</v>
      </c>
      <c r="Q288" s="362"/>
      <c r="R288" s="362"/>
      <c r="S288" s="362"/>
      <c r="T288" s="363"/>
      <c r="U288" s="33"/>
      <c r="V288" s="34"/>
      <c r="W288" s="190"/>
    </row>
    <row r="289" spans="1:23" ht="20.100000000000001" customHeight="1" x14ac:dyDescent="0.15">
      <c r="A289" s="138"/>
      <c r="B289" s="138"/>
      <c r="C289" s="159"/>
      <c r="D289" s="360">
        <f t="shared" si="1"/>
        <v>27</v>
      </c>
      <c r="E289" s="367" t="s">
        <v>131</v>
      </c>
      <c r="F289" s="368"/>
      <c r="G289" s="368"/>
      <c r="H289" s="368"/>
      <c r="I289" s="368"/>
      <c r="J289" s="369"/>
      <c r="K289" s="20"/>
      <c r="L289" s="83"/>
      <c r="N289" s="360">
        <f t="shared" si="0"/>
        <v>71</v>
      </c>
      <c r="O289" s="364"/>
      <c r="P289" s="370" t="s">
        <v>161</v>
      </c>
      <c r="Q289" s="371"/>
      <c r="R289" s="361" t="s">
        <v>81</v>
      </c>
      <c r="S289" s="362"/>
      <c r="T289" s="363"/>
      <c r="U289" s="33"/>
      <c r="V289" s="34"/>
      <c r="W289" s="190"/>
    </row>
    <row r="290" spans="1:23" ht="20.100000000000001" customHeight="1" x14ac:dyDescent="0.15">
      <c r="A290" s="138"/>
      <c r="B290" s="138"/>
      <c r="C290" s="159"/>
      <c r="D290" s="360">
        <f t="shared" si="1"/>
        <v>28</v>
      </c>
      <c r="E290" s="367" t="s">
        <v>132</v>
      </c>
      <c r="F290" s="368"/>
      <c r="G290" s="368"/>
      <c r="H290" s="368"/>
      <c r="I290" s="368"/>
      <c r="J290" s="369"/>
      <c r="K290" s="20"/>
      <c r="L290" s="83"/>
      <c r="N290" s="360">
        <f t="shared" si="0"/>
        <v>72</v>
      </c>
      <c r="O290" s="364"/>
      <c r="P290" s="372"/>
      <c r="Q290" s="373"/>
      <c r="R290" s="361" t="s">
        <v>82</v>
      </c>
      <c r="S290" s="362"/>
      <c r="T290" s="363"/>
      <c r="U290" s="33"/>
      <c r="V290" s="34"/>
      <c r="W290" s="190"/>
    </row>
    <row r="291" spans="1:23" ht="20.100000000000001" customHeight="1" x14ac:dyDescent="0.15">
      <c r="A291" s="138"/>
      <c r="B291" s="138"/>
      <c r="C291" s="159"/>
      <c r="D291" s="360">
        <f t="shared" si="1"/>
        <v>29</v>
      </c>
      <c r="E291" s="367" t="s">
        <v>133</v>
      </c>
      <c r="F291" s="368"/>
      <c r="G291" s="368"/>
      <c r="H291" s="368"/>
      <c r="I291" s="368"/>
      <c r="J291" s="369"/>
      <c r="K291" s="20"/>
      <c r="L291" s="83"/>
      <c r="N291" s="360">
        <f t="shared" si="0"/>
        <v>73</v>
      </c>
      <c r="O291" s="364"/>
      <c r="P291" s="372"/>
      <c r="Q291" s="373"/>
      <c r="R291" s="361" t="s">
        <v>83</v>
      </c>
      <c r="S291" s="362"/>
      <c r="T291" s="363"/>
      <c r="U291" s="33"/>
      <c r="V291" s="34"/>
      <c r="W291" s="190"/>
    </row>
    <row r="292" spans="1:23" ht="20.100000000000001" customHeight="1" x14ac:dyDescent="0.15">
      <c r="A292" s="138"/>
      <c r="B292" s="138"/>
      <c r="C292" s="159"/>
      <c r="D292" s="360">
        <f t="shared" si="1"/>
        <v>30</v>
      </c>
      <c r="E292" s="367" t="s">
        <v>134</v>
      </c>
      <c r="F292" s="368"/>
      <c r="G292" s="368"/>
      <c r="H292" s="368"/>
      <c r="I292" s="368"/>
      <c r="J292" s="369"/>
      <c r="K292" s="20"/>
      <c r="L292" s="83"/>
      <c r="N292" s="360">
        <f t="shared" si="0"/>
        <v>74</v>
      </c>
      <c r="O292" s="364"/>
      <c r="P292" s="372"/>
      <c r="Q292" s="373"/>
      <c r="R292" s="361" t="s">
        <v>84</v>
      </c>
      <c r="S292" s="362"/>
      <c r="T292" s="363"/>
      <c r="U292" s="33"/>
      <c r="V292" s="34"/>
      <c r="W292" s="190"/>
    </row>
    <row r="293" spans="1:23" ht="20.100000000000001" customHeight="1" x14ac:dyDescent="0.15">
      <c r="A293" s="138"/>
      <c r="B293" s="138"/>
      <c r="C293" s="159"/>
      <c r="D293" s="360">
        <f t="shared" si="1"/>
        <v>31</v>
      </c>
      <c r="E293" s="367" t="s">
        <v>135</v>
      </c>
      <c r="F293" s="368"/>
      <c r="G293" s="368"/>
      <c r="H293" s="368"/>
      <c r="I293" s="368"/>
      <c r="J293" s="369"/>
      <c r="K293" s="20"/>
      <c r="L293" s="83"/>
      <c r="N293" s="360">
        <f t="shared" si="0"/>
        <v>75</v>
      </c>
      <c r="O293" s="364"/>
      <c r="P293" s="372"/>
      <c r="Q293" s="373"/>
      <c r="R293" s="361" t="s">
        <v>85</v>
      </c>
      <c r="S293" s="362"/>
      <c r="T293" s="363"/>
      <c r="U293" s="33"/>
      <c r="V293" s="34"/>
      <c r="W293" s="190"/>
    </row>
    <row r="294" spans="1:23" ht="20.100000000000001" customHeight="1" x14ac:dyDescent="0.15">
      <c r="A294" s="138"/>
      <c r="B294" s="138"/>
      <c r="C294" s="159"/>
      <c r="D294" s="360">
        <f t="shared" si="1"/>
        <v>32</v>
      </c>
      <c r="E294" s="367" t="s">
        <v>136</v>
      </c>
      <c r="F294" s="368"/>
      <c r="G294" s="368"/>
      <c r="H294" s="368"/>
      <c r="I294" s="368"/>
      <c r="J294" s="369"/>
      <c r="K294" s="20"/>
      <c r="L294" s="83"/>
      <c r="N294" s="360">
        <f t="shared" si="0"/>
        <v>76</v>
      </c>
      <c r="O294" s="364"/>
      <c r="P294" s="372"/>
      <c r="Q294" s="373"/>
      <c r="R294" s="361" t="s">
        <v>162</v>
      </c>
      <c r="S294" s="362"/>
      <c r="T294" s="363"/>
      <c r="U294" s="33"/>
      <c r="V294" s="34"/>
      <c r="W294" s="190"/>
    </row>
    <row r="295" spans="1:23" ht="20.100000000000001" customHeight="1" x14ac:dyDescent="0.15">
      <c r="A295" s="138"/>
      <c r="B295" s="138"/>
      <c r="C295" s="159"/>
      <c r="D295" s="360">
        <f t="shared" si="1"/>
        <v>33</v>
      </c>
      <c r="E295" s="367" t="s">
        <v>137</v>
      </c>
      <c r="F295" s="368"/>
      <c r="G295" s="368"/>
      <c r="H295" s="368"/>
      <c r="I295" s="368"/>
      <c r="J295" s="369"/>
      <c r="K295" s="20"/>
      <c r="L295" s="83"/>
      <c r="N295" s="360">
        <f t="shared" si="0"/>
        <v>77</v>
      </c>
      <c r="O295" s="364"/>
      <c r="P295" s="372"/>
      <c r="Q295" s="373"/>
      <c r="R295" s="361" t="s">
        <v>94</v>
      </c>
      <c r="S295" s="362"/>
      <c r="T295" s="363"/>
      <c r="U295" s="33"/>
      <c r="V295" s="34"/>
      <c r="W295" s="190"/>
    </row>
    <row r="296" spans="1:23" ht="20.100000000000001" customHeight="1" x14ac:dyDescent="0.15">
      <c r="A296" s="138"/>
      <c r="B296" s="138"/>
      <c r="C296" s="159"/>
      <c r="D296" s="360">
        <f t="shared" si="1"/>
        <v>34</v>
      </c>
      <c r="E296" s="367" t="s">
        <v>138</v>
      </c>
      <c r="F296" s="368"/>
      <c r="G296" s="368"/>
      <c r="H296" s="368"/>
      <c r="I296" s="368"/>
      <c r="J296" s="369"/>
      <c r="K296" s="20"/>
      <c r="L296" s="83"/>
      <c r="N296" s="360">
        <f t="shared" si="0"/>
        <v>78</v>
      </c>
      <c r="O296" s="364"/>
      <c r="P296" s="372"/>
      <c r="Q296" s="373"/>
      <c r="R296" s="361" t="s">
        <v>198</v>
      </c>
      <c r="S296" s="362"/>
      <c r="T296" s="363"/>
      <c r="U296" s="33"/>
      <c r="V296" s="34"/>
      <c r="W296" s="190"/>
    </row>
    <row r="297" spans="1:23" ht="20.100000000000001" customHeight="1" x14ac:dyDescent="0.15">
      <c r="A297" s="138"/>
      <c r="B297" s="138"/>
      <c r="C297" s="159"/>
      <c r="D297" s="360">
        <f t="shared" si="1"/>
        <v>35</v>
      </c>
      <c r="E297" s="367" t="s">
        <v>139</v>
      </c>
      <c r="F297" s="368"/>
      <c r="G297" s="368"/>
      <c r="H297" s="368"/>
      <c r="I297" s="368"/>
      <c r="J297" s="369"/>
      <c r="K297" s="20"/>
      <c r="L297" s="83"/>
      <c r="N297" s="360">
        <f t="shared" si="0"/>
        <v>79</v>
      </c>
      <c r="O297" s="364"/>
      <c r="P297" s="372"/>
      <c r="Q297" s="373"/>
      <c r="R297" s="361" t="s">
        <v>95</v>
      </c>
      <c r="S297" s="362"/>
      <c r="T297" s="363"/>
      <c r="U297" s="33"/>
      <c r="V297" s="34"/>
      <c r="W297" s="190"/>
    </row>
    <row r="298" spans="1:23" ht="20.100000000000001" customHeight="1" x14ac:dyDescent="0.15">
      <c r="A298" s="138"/>
      <c r="B298" s="138"/>
      <c r="C298" s="159"/>
      <c r="D298" s="360">
        <f t="shared" si="1"/>
        <v>36</v>
      </c>
      <c r="E298" s="374" t="s">
        <v>301</v>
      </c>
      <c r="F298" s="375"/>
      <c r="G298" s="375"/>
      <c r="H298" s="375"/>
      <c r="I298" s="375"/>
      <c r="J298" s="376"/>
      <c r="K298" s="20"/>
      <c r="L298" s="83"/>
      <c r="N298" s="360">
        <f t="shared" si="0"/>
        <v>80</v>
      </c>
      <c r="O298" s="364"/>
      <c r="P298" s="372"/>
      <c r="Q298" s="373"/>
      <c r="R298" s="361" t="s">
        <v>96</v>
      </c>
      <c r="S298" s="362"/>
      <c r="T298" s="363"/>
      <c r="U298" s="33"/>
      <c r="V298" s="34"/>
      <c r="W298" s="190"/>
    </row>
    <row r="299" spans="1:23" ht="20.100000000000001" customHeight="1" x14ac:dyDescent="0.15">
      <c r="A299" s="138"/>
      <c r="B299" s="138"/>
      <c r="C299" s="159"/>
      <c r="D299" s="360">
        <f t="shared" si="1"/>
        <v>37</v>
      </c>
      <c r="E299" s="377" t="s">
        <v>302</v>
      </c>
      <c r="F299" s="375"/>
      <c r="G299" s="375"/>
      <c r="H299" s="375"/>
      <c r="I299" s="375"/>
      <c r="J299" s="376"/>
      <c r="K299" s="20"/>
      <c r="L299" s="83"/>
      <c r="N299" s="360">
        <f t="shared" si="0"/>
        <v>81</v>
      </c>
      <c r="O299" s="365"/>
      <c r="P299" s="378"/>
      <c r="Q299" s="379"/>
      <c r="R299" s="361" t="s">
        <v>97</v>
      </c>
      <c r="S299" s="362"/>
      <c r="T299" s="363"/>
      <c r="U299" s="33"/>
      <c r="V299" s="34"/>
      <c r="W299" s="190"/>
    </row>
    <row r="300" spans="1:23" ht="20.100000000000001" customHeight="1" x14ac:dyDescent="0.15">
      <c r="A300" s="138"/>
      <c r="B300" s="138"/>
      <c r="C300" s="159"/>
      <c r="D300" s="360">
        <f t="shared" si="1"/>
        <v>38</v>
      </c>
      <c r="E300" s="380" t="s">
        <v>60</v>
      </c>
      <c r="F300" s="367" t="s">
        <v>140</v>
      </c>
      <c r="G300" s="368"/>
      <c r="H300" s="368"/>
      <c r="I300" s="368"/>
      <c r="J300" s="369"/>
      <c r="K300" s="20"/>
      <c r="L300" s="83"/>
      <c r="N300" s="360">
        <f t="shared" si="0"/>
        <v>82</v>
      </c>
      <c r="O300" s="381" t="s">
        <v>163</v>
      </c>
      <c r="P300" s="382"/>
      <c r="Q300" s="383"/>
      <c r="R300" s="370" t="s">
        <v>164</v>
      </c>
      <c r="S300" s="371"/>
      <c r="T300" s="384" t="s">
        <v>165</v>
      </c>
      <c r="U300" s="33"/>
      <c r="V300" s="34"/>
      <c r="W300" s="190"/>
    </row>
    <row r="301" spans="1:23" ht="20.100000000000001" customHeight="1" x14ac:dyDescent="0.15">
      <c r="A301" s="138"/>
      <c r="B301" s="138"/>
      <c r="C301" s="159"/>
      <c r="D301" s="360">
        <f t="shared" si="1"/>
        <v>39</v>
      </c>
      <c r="E301" s="385"/>
      <c r="F301" s="367" t="s">
        <v>141</v>
      </c>
      <c r="G301" s="368"/>
      <c r="H301" s="368"/>
      <c r="I301" s="368"/>
      <c r="J301" s="369"/>
      <c r="K301" s="20"/>
      <c r="L301" s="83"/>
      <c r="N301" s="360">
        <f t="shared" si="0"/>
        <v>83</v>
      </c>
      <c r="O301" s="386"/>
      <c r="P301" s="387"/>
      <c r="Q301" s="388"/>
      <c r="R301" s="378"/>
      <c r="S301" s="379"/>
      <c r="T301" s="389" t="s">
        <v>166</v>
      </c>
      <c r="U301" s="33"/>
      <c r="V301" s="34"/>
      <c r="W301" s="190"/>
    </row>
    <row r="302" spans="1:23" ht="20.100000000000001" customHeight="1" x14ac:dyDescent="0.15">
      <c r="A302" s="138"/>
      <c r="B302" s="138"/>
      <c r="C302" s="159"/>
      <c r="D302" s="360">
        <f t="shared" si="1"/>
        <v>40</v>
      </c>
      <c r="E302" s="385"/>
      <c r="F302" s="367" t="s">
        <v>142</v>
      </c>
      <c r="G302" s="368"/>
      <c r="H302" s="368"/>
      <c r="I302" s="368"/>
      <c r="J302" s="369"/>
      <c r="K302" s="20"/>
      <c r="L302" s="83"/>
      <c r="N302" s="360">
        <f t="shared" si="0"/>
        <v>84</v>
      </c>
      <c r="O302" s="386"/>
      <c r="P302" s="387"/>
      <c r="Q302" s="388"/>
      <c r="R302" s="381" t="s">
        <v>167</v>
      </c>
      <c r="S302" s="383"/>
      <c r="T302" s="389" t="s">
        <v>165</v>
      </c>
      <c r="U302" s="33"/>
      <c r="V302" s="34"/>
      <c r="W302" s="190"/>
    </row>
    <row r="303" spans="1:23" ht="20.100000000000001" customHeight="1" x14ac:dyDescent="0.15">
      <c r="A303" s="138"/>
      <c r="B303" s="138"/>
      <c r="C303" s="159"/>
      <c r="D303" s="360">
        <f t="shared" si="1"/>
        <v>41</v>
      </c>
      <c r="E303" s="385"/>
      <c r="F303" s="367" t="s">
        <v>143</v>
      </c>
      <c r="G303" s="368"/>
      <c r="H303" s="368"/>
      <c r="I303" s="368"/>
      <c r="J303" s="369"/>
      <c r="K303" s="20"/>
      <c r="L303" s="83"/>
      <c r="N303" s="360">
        <f t="shared" si="0"/>
        <v>85</v>
      </c>
      <c r="O303" s="386"/>
      <c r="P303" s="387"/>
      <c r="Q303" s="388"/>
      <c r="R303" s="390"/>
      <c r="S303" s="391"/>
      <c r="T303" s="389" t="s">
        <v>166</v>
      </c>
      <c r="U303" s="33"/>
      <c r="V303" s="34"/>
      <c r="W303" s="190"/>
    </row>
    <row r="304" spans="1:23" ht="20.100000000000001" customHeight="1" x14ac:dyDescent="0.15">
      <c r="A304" s="138"/>
      <c r="B304" s="138"/>
      <c r="C304" s="159"/>
      <c r="D304" s="360">
        <f t="shared" si="1"/>
        <v>42</v>
      </c>
      <c r="E304" s="385"/>
      <c r="F304" s="367" t="s">
        <v>144</v>
      </c>
      <c r="G304" s="368"/>
      <c r="H304" s="368"/>
      <c r="I304" s="368"/>
      <c r="J304" s="369"/>
      <c r="K304" s="20"/>
      <c r="L304" s="83"/>
      <c r="N304" s="360">
        <f t="shared" si="0"/>
        <v>86</v>
      </c>
      <c r="O304" s="386"/>
      <c r="P304" s="387"/>
      <c r="Q304" s="388"/>
      <c r="R304" s="381" t="s">
        <v>95</v>
      </c>
      <c r="S304" s="383"/>
      <c r="T304" s="389" t="s">
        <v>165</v>
      </c>
      <c r="U304" s="33"/>
      <c r="V304" s="34"/>
      <c r="W304" s="190"/>
    </row>
    <row r="305" spans="1:24" ht="20.100000000000001" customHeight="1" x14ac:dyDescent="0.15">
      <c r="A305" s="138"/>
      <c r="B305" s="138"/>
      <c r="C305" s="159"/>
      <c r="D305" s="360">
        <f t="shared" si="1"/>
        <v>43</v>
      </c>
      <c r="E305" s="385"/>
      <c r="F305" s="367" t="s">
        <v>145</v>
      </c>
      <c r="G305" s="368"/>
      <c r="H305" s="368"/>
      <c r="I305" s="368"/>
      <c r="J305" s="369"/>
      <c r="K305" s="20"/>
      <c r="L305" s="83"/>
      <c r="N305" s="360">
        <f t="shared" si="0"/>
        <v>87</v>
      </c>
      <c r="O305" s="390"/>
      <c r="P305" s="392"/>
      <c r="Q305" s="391"/>
      <c r="R305" s="390"/>
      <c r="S305" s="391"/>
      <c r="T305" s="389" t="s">
        <v>166</v>
      </c>
      <c r="U305" s="33"/>
      <c r="V305" s="34"/>
      <c r="W305" s="393"/>
      <c r="X305" s="252"/>
    </row>
    <row r="306" spans="1:24" ht="20.100000000000001" customHeight="1" x14ac:dyDescent="0.15">
      <c r="A306" s="138"/>
      <c r="B306" s="138"/>
      <c r="C306" s="159"/>
      <c r="D306" s="394">
        <f t="shared" si="1"/>
        <v>44</v>
      </c>
      <c r="E306" s="395"/>
      <c r="F306" s="396" t="s">
        <v>146</v>
      </c>
      <c r="G306" s="397"/>
      <c r="H306" s="397"/>
      <c r="I306" s="397"/>
      <c r="J306" s="398"/>
      <c r="K306" s="131"/>
      <c r="L306" s="132"/>
      <c r="N306" s="399">
        <f t="shared" si="0"/>
        <v>88</v>
      </c>
      <c r="O306" s="400" t="s">
        <v>248</v>
      </c>
      <c r="P306" s="306"/>
      <c r="Q306" s="306"/>
      <c r="R306" s="306"/>
      <c r="S306" s="306"/>
      <c r="T306" s="401"/>
      <c r="U306" s="37"/>
      <c r="V306" s="38"/>
      <c r="W306" s="393"/>
      <c r="X306" s="252"/>
    </row>
    <row r="307" spans="1:24" ht="15.75" customHeight="1" x14ac:dyDescent="0.15">
      <c r="A307" s="138"/>
      <c r="B307" s="138"/>
      <c r="C307" s="179"/>
      <c r="D307" s="180"/>
      <c r="E307" s="180"/>
      <c r="F307" s="180"/>
      <c r="G307" s="180"/>
      <c r="H307" s="180"/>
      <c r="I307" s="180"/>
      <c r="J307" s="180"/>
      <c r="K307" s="402"/>
      <c r="L307" s="180"/>
      <c r="M307" s="180"/>
      <c r="N307" s="180"/>
      <c r="O307" s="180"/>
      <c r="P307" s="180"/>
      <c r="Q307" s="180"/>
      <c r="R307" s="180"/>
      <c r="S307" s="181"/>
      <c r="T307" s="181"/>
      <c r="U307" s="181"/>
      <c r="V307" s="403"/>
      <c r="W307" s="404"/>
      <c r="X307" s="178"/>
    </row>
    <row r="308" spans="1:24" ht="15.75" customHeight="1" x14ac:dyDescent="0.15">
      <c r="A308" s="138"/>
      <c r="B308" s="138"/>
      <c r="C308" s="163"/>
      <c r="D308" s="163"/>
      <c r="E308" s="163"/>
      <c r="F308" s="163"/>
      <c r="G308" s="163"/>
      <c r="H308" s="163"/>
      <c r="I308" s="163"/>
      <c r="J308" s="178"/>
      <c r="K308" s="405"/>
      <c r="L308" s="178"/>
      <c r="M308" s="178"/>
      <c r="N308" s="178"/>
      <c r="O308" s="178"/>
      <c r="P308" s="178"/>
      <c r="Q308" s="178"/>
      <c r="R308" s="178"/>
      <c r="S308" s="178"/>
      <c r="T308" s="178"/>
      <c r="U308" s="178"/>
      <c r="V308" s="405"/>
      <c r="W308" s="178"/>
      <c r="X308" s="178"/>
    </row>
    <row r="309" spans="1:24" ht="15.75" customHeight="1" x14ac:dyDescent="0.15">
      <c r="A309" s="138"/>
      <c r="B309" s="138"/>
      <c r="C309" s="163"/>
      <c r="D309" s="163"/>
      <c r="E309" s="163"/>
      <c r="F309" s="163"/>
      <c r="G309" s="163"/>
      <c r="H309" s="163"/>
      <c r="I309" s="163"/>
      <c r="J309" s="178"/>
      <c r="K309" s="405"/>
      <c r="L309" s="163"/>
      <c r="M309" s="163"/>
      <c r="N309" s="163"/>
      <c r="O309" s="163"/>
      <c r="P309" s="163"/>
      <c r="Q309" s="163"/>
      <c r="R309" s="163"/>
      <c r="S309" s="163"/>
      <c r="T309" s="163"/>
      <c r="U309" s="163"/>
      <c r="V309" s="406"/>
      <c r="W309" s="163"/>
      <c r="X309" s="163"/>
    </row>
    <row r="310" spans="1:24" ht="20.100000000000001" customHeight="1" x14ac:dyDescent="0.15">
      <c r="A310" s="138"/>
      <c r="B310" s="138"/>
      <c r="C310" s="183" t="s">
        <v>277</v>
      </c>
      <c r="D310" s="184"/>
      <c r="E310" s="184"/>
      <c r="F310" s="184"/>
      <c r="G310" s="184"/>
      <c r="H310" s="185"/>
      <c r="I310" s="407"/>
      <c r="K310" s="408"/>
      <c r="V310" s="408"/>
    </row>
    <row r="311" spans="1:24" ht="15.75" customHeight="1" x14ac:dyDescent="0.15">
      <c r="A311" s="138"/>
      <c r="B311" s="138"/>
      <c r="C311" s="159"/>
      <c r="D311" s="160"/>
      <c r="E311" s="160"/>
      <c r="F311" s="160"/>
      <c r="G311" s="160"/>
      <c r="H311" s="160"/>
      <c r="I311" s="160"/>
      <c r="J311" s="161"/>
      <c r="K311" s="409"/>
      <c r="L311" s="161"/>
      <c r="M311" s="161"/>
      <c r="N311" s="161"/>
      <c r="O311" s="161"/>
      <c r="P311" s="161"/>
      <c r="Q311" s="161"/>
      <c r="R311" s="161"/>
      <c r="S311" s="161"/>
      <c r="T311" s="161"/>
      <c r="U311" s="161"/>
      <c r="V311" s="409"/>
      <c r="W311" s="162"/>
    </row>
    <row r="312" spans="1:24" ht="15.75" hidden="1" customHeight="1" x14ac:dyDescent="0.15">
      <c r="A312" s="138"/>
      <c r="B312" s="138"/>
      <c r="C312" s="159"/>
      <c r="D312" s="160"/>
      <c r="E312" s="160"/>
      <c r="F312" s="160"/>
      <c r="G312" s="160"/>
      <c r="H312" s="160"/>
      <c r="I312" s="160"/>
      <c r="J312" s="163"/>
      <c r="K312" s="406"/>
      <c r="L312" s="163"/>
      <c r="M312" s="163"/>
      <c r="N312" s="163"/>
      <c r="O312" s="163"/>
      <c r="P312" s="163"/>
      <c r="Q312" s="163"/>
      <c r="R312" s="163"/>
      <c r="S312" s="163"/>
      <c r="T312" s="163"/>
      <c r="U312" s="163"/>
      <c r="V312" s="163"/>
      <c r="W312" s="164"/>
    </row>
    <row r="313" spans="1:24" ht="20.100000000000001" customHeight="1" x14ac:dyDescent="0.15">
      <c r="A313" s="138"/>
      <c r="B313" s="138"/>
      <c r="C313" s="159"/>
      <c r="D313" s="166">
        <v>1</v>
      </c>
      <c r="E313" s="410" t="s">
        <v>62</v>
      </c>
      <c r="F313" s="410"/>
      <c r="G313" s="410"/>
      <c r="H313" s="410"/>
      <c r="I313" s="22"/>
      <c r="J313" s="22"/>
      <c r="K313" s="90"/>
      <c r="L313" s="22"/>
      <c r="M313" s="22"/>
      <c r="N313" s="410"/>
      <c r="O313" s="410"/>
      <c r="P313" s="410"/>
      <c r="Q313" s="410"/>
      <c r="R313" s="410"/>
      <c r="S313" s="410"/>
      <c r="T313" s="410"/>
      <c r="U313" s="410"/>
      <c r="V313" s="410"/>
      <c r="W313" s="411"/>
      <c r="X313" s="163"/>
    </row>
    <row r="314" spans="1:24" ht="20.100000000000001" customHeight="1" x14ac:dyDescent="0.15">
      <c r="A314" s="138"/>
      <c r="B314" s="138"/>
      <c r="C314" s="159"/>
      <c r="D314" s="166"/>
      <c r="E314" s="412"/>
      <c r="F314" s="412"/>
      <c r="G314" s="412"/>
      <c r="H314" s="412"/>
      <c r="I314" s="171"/>
      <c r="J314" s="413" t="s">
        <v>63</v>
      </c>
      <c r="K314" s="414"/>
      <c r="L314" s="299"/>
      <c r="M314" s="299"/>
      <c r="N314" s="299"/>
      <c r="O314" s="299"/>
      <c r="P314" s="299"/>
      <c r="Q314" s="299"/>
      <c r="R314" s="299"/>
      <c r="S314" s="299"/>
      <c r="T314" s="299"/>
      <c r="U314" s="299"/>
      <c r="V314" s="299"/>
      <c r="W314" s="415"/>
      <c r="X314" s="299"/>
    </row>
    <row r="315" spans="1:24" ht="20.100000000000001" customHeight="1" x14ac:dyDescent="0.15">
      <c r="A315" s="138"/>
      <c r="B315" s="138"/>
      <c r="C315" s="159"/>
      <c r="D315" s="166">
        <v>2</v>
      </c>
      <c r="E315" s="410" t="s">
        <v>64</v>
      </c>
      <c r="F315" s="410"/>
      <c r="G315" s="410"/>
      <c r="H315" s="410"/>
      <c r="I315" s="22"/>
      <c r="J315" s="22"/>
      <c r="K315" s="90"/>
      <c r="L315" s="22"/>
      <c r="M315" s="22"/>
      <c r="N315" s="178"/>
      <c r="O315" s="178"/>
      <c r="P315" s="178"/>
      <c r="Q315" s="178"/>
      <c r="R315" s="178"/>
      <c r="S315" s="178"/>
      <c r="T315" s="178"/>
      <c r="U315" s="178"/>
      <c r="V315" s="178"/>
      <c r="W315" s="172"/>
      <c r="X315" s="178"/>
    </row>
    <row r="316" spans="1:24" ht="20.100000000000001" customHeight="1" x14ac:dyDescent="0.15">
      <c r="A316" s="138"/>
      <c r="B316" s="138"/>
      <c r="C316" s="159"/>
      <c r="D316" s="166"/>
      <c r="E316" s="412"/>
      <c r="F316" s="412"/>
      <c r="G316" s="412"/>
      <c r="H316" s="412"/>
      <c r="I316" s="416"/>
      <c r="J316" s="413" t="s">
        <v>65</v>
      </c>
      <c r="K316" s="414"/>
      <c r="L316" s="299"/>
      <c r="M316" s="299"/>
      <c r="N316" s="299"/>
      <c r="O316" s="299"/>
      <c r="P316" s="299"/>
      <c r="Q316" s="299"/>
      <c r="R316" s="299"/>
      <c r="S316" s="299"/>
      <c r="T316" s="299"/>
      <c r="U316" s="299"/>
      <c r="V316" s="299"/>
      <c r="W316" s="415"/>
      <c r="X316" s="299"/>
    </row>
    <row r="317" spans="1:24" ht="20.100000000000001" customHeight="1" x14ac:dyDescent="0.15">
      <c r="A317" s="138"/>
      <c r="B317" s="138"/>
      <c r="C317" s="159"/>
      <c r="D317" s="166">
        <v>3</v>
      </c>
      <c r="E317" s="410" t="s">
        <v>208</v>
      </c>
      <c r="F317" s="410"/>
      <c r="G317" s="410"/>
      <c r="H317" s="410"/>
      <c r="I317" s="22"/>
      <c r="J317" s="22"/>
      <c r="K317" s="90"/>
      <c r="L317" s="22"/>
      <c r="M317" s="22"/>
      <c r="N317" s="178"/>
      <c r="O317" s="178"/>
      <c r="P317" s="178"/>
      <c r="Q317" s="178"/>
      <c r="R317" s="178"/>
      <c r="S317" s="178"/>
      <c r="T317" s="178"/>
      <c r="U317" s="178"/>
      <c r="V317" s="178"/>
      <c r="W317" s="172"/>
      <c r="X317" s="178"/>
    </row>
    <row r="318" spans="1:24" ht="30" customHeight="1" x14ac:dyDescent="0.15">
      <c r="A318" s="138"/>
      <c r="B318" s="138"/>
      <c r="C318" s="159"/>
      <c r="D318" s="166"/>
      <c r="E318" s="412"/>
      <c r="F318" s="412"/>
      <c r="G318" s="412"/>
      <c r="H318" s="412"/>
      <c r="I318" s="416"/>
      <c r="J318" s="413" t="s">
        <v>209</v>
      </c>
      <c r="K318" s="414"/>
      <c r="L318" s="299"/>
      <c r="M318" s="299"/>
      <c r="N318" s="299"/>
      <c r="O318" s="299"/>
      <c r="P318" s="299"/>
      <c r="Q318" s="299"/>
      <c r="R318" s="299"/>
      <c r="S318" s="299"/>
      <c r="T318" s="299"/>
      <c r="U318" s="299"/>
      <c r="V318" s="299"/>
      <c r="W318" s="415"/>
      <c r="X318" s="299"/>
    </row>
    <row r="319" spans="1:24" ht="20.100000000000001" customHeight="1" x14ac:dyDescent="0.15">
      <c r="A319" s="138"/>
      <c r="B319" s="138"/>
      <c r="C319" s="159"/>
      <c r="D319" s="417" t="s">
        <v>212</v>
      </c>
      <c r="E319" s="166"/>
      <c r="F319" s="166"/>
      <c r="G319" s="166"/>
      <c r="H319" s="166"/>
      <c r="I319" s="166"/>
      <c r="J319" s="166"/>
      <c r="K319" s="402"/>
      <c r="L319" s="418"/>
      <c r="M319" s="166"/>
      <c r="N319" s="418"/>
      <c r="O319" s="418"/>
      <c r="P319" s="166"/>
      <c r="Q319" s="166"/>
      <c r="R319" s="166"/>
      <c r="S319" s="166"/>
      <c r="T319" s="418"/>
      <c r="U319" s="166"/>
      <c r="V319" s="166"/>
      <c r="W319" s="260"/>
      <c r="X319" s="166"/>
    </row>
    <row r="320" spans="1:24" ht="20.100000000000001" customHeight="1" x14ac:dyDescent="0.15">
      <c r="A320" s="138">
        <f>IF(COUNTIF(K321:K342,"○")+COUNTIF(U321:U341,"○")&lt;1, 1001, 0)</f>
        <v>1001</v>
      </c>
      <c r="B320" s="512"/>
      <c r="C320" s="159"/>
      <c r="D320" s="419"/>
      <c r="E320" s="254" t="s">
        <v>19</v>
      </c>
      <c r="F320" s="254"/>
      <c r="G320" s="254"/>
      <c r="H320" s="254"/>
      <c r="I320" s="254"/>
      <c r="J320" s="420"/>
      <c r="K320" s="421" t="s">
        <v>66</v>
      </c>
      <c r="L320" s="422" t="s">
        <v>214</v>
      </c>
      <c r="M320" s="423"/>
      <c r="N320" s="419"/>
      <c r="O320" s="254" t="s">
        <v>19</v>
      </c>
      <c r="P320" s="254"/>
      <c r="Q320" s="254"/>
      <c r="R320" s="254"/>
      <c r="S320" s="254"/>
      <c r="T320" s="420"/>
      <c r="U320" s="424" t="s">
        <v>66</v>
      </c>
      <c r="V320" s="425" t="s">
        <v>214</v>
      </c>
      <c r="W320" s="190"/>
    </row>
    <row r="321" spans="1:24" ht="20.100000000000001" customHeight="1" x14ac:dyDescent="0.15">
      <c r="A321" s="138"/>
      <c r="B321" s="138"/>
      <c r="C321" s="165"/>
      <c r="D321" s="426">
        <v>4</v>
      </c>
      <c r="E321" s="427" t="s">
        <v>13</v>
      </c>
      <c r="F321" s="428"/>
      <c r="G321" s="429"/>
      <c r="H321" s="430" t="s">
        <v>67</v>
      </c>
      <c r="I321" s="325"/>
      <c r="J321" s="431"/>
      <c r="K321" s="5"/>
      <c r="L321" s="432"/>
      <c r="N321" s="433">
        <v>26</v>
      </c>
      <c r="O321" s="427" t="s">
        <v>206</v>
      </c>
      <c r="P321" s="428"/>
      <c r="Q321" s="429"/>
      <c r="R321" s="434" t="s">
        <v>90</v>
      </c>
      <c r="S321" s="435"/>
      <c r="T321" s="436"/>
      <c r="U321" s="7"/>
      <c r="V321" s="13"/>
      <c r="W321" s="164"/>
      <c r="X321" s="163"/>
    </row>
    <row r="322" spans="1:24" ht="20.100000000000001" customHeight="1" x14ac:dyDescent="0.15">
      <c r="A322" s="138"/>
      <c r="B322" s="138"/>
      <c r="C322" s="165"/>
      <c r="D322" s="433">
        <f>D321+1</f>
        <v>5</v>
      </c>
      <c r="E322" s="437"/>
      <c r="F322" s="438"/>
      <c r="G322" s="439"/>
      <c r="H322" s="440" t="s">
        <v>68</v>
      </c>
      <c r="I322" s="303"/>
      <c r="J322" s="441"/>
      <c r="K322" s="6"/>
      <c r="L322" s="442"/>
      <c r="N322" s="433">
        <f t="shared" ref="N322:N341" si="2">N321+1</f>
        <v>27</v>
      </c>
      <c r="O322" s="437"/>
      <c r="P322" s="438"/>
      <c r="Q322" s="439"/>
      <c r="R322" s="443" t="s">
        <v>91</v>
      </c>
      <c r="S322" s="443"/>
      <c r="T322" s="443"/>
      <c r="U322" s="6"/>
      <c r="V322" s="8"/>
      <c r="W322" s="164"/>
      <c r="X322" s="163"/>
    </row>
    <row r="323" spans="1:24" ht="20.100000000000001" customHeight="1" x14ac:dyDescent="0.15">
      <c r="A323" s="138"/>
      <c r="B323" s="138"/>
      <c r="C323" s="165"/>
      <c r="D323" s="433">
        <f t="shared" ref="D323:D342" si="3">D322+1</f>
        <v>6</v>
      </c>
      <c r="E323" s="444"/>
      <c r="F323" s="445"/>
      <c r="G323" s="446"/>
      <c r="H323" s="440" t="s">
        <v>69</v>
      </c>
      <c r="I323" s="303"/>
      <c r="J323" s="441"/>
      <c r="K323" s="6"/>
      <c r="L323" s="442"/>
      <c r="N323" s="433">
        <f t="shared" si="2"/>
        <v>28</v>
      </c>
      <c r="O323" s="437"/>
      <c r="P323" s="438"/>
      <c r="Q323" s="439"/>
      <c r="R323" s="443" t="s">
        <v>92</v>
      </c>
      <c r="S323" s="443"/>
      <c r="T323" s="443"/>
      <c r="U323" s="6"/>
      <c r="V323" s="8"/>
      <c r="W323" s="164"/>
      <c r="X323" s="163"/>
    </row>
    <row r="324" spans="1:24" ht="20.100000000000001" customHeight="1" x14ac:dyDescent="0.15">
      <c r="A324" s="138"/>
      <c r="B324" s="138"/>
      <c r="C324" s="165"/>
      <c r="D324" s="433">
        <f t="shared" si="3"/>
        <v>7</v>
      </c>
      <c r="E324" s="447" t="s">
        <v>70</v>
      </c>
      <c r="F324" s="448"/>
      <c r="G324" s="449"/>
      <c r="H324" s="440" t="s">
        <v>71</v>
      </c>
      <c r="I324" s="303"/>
      <c r="J324" s="441"/>
      <c r="K324" s="6"/>
      <c r="L324" s="442"/>
      <c r="N324" s="433">
        <f t="shared" si="2"/>
        <v>29</v>
      </c>
      <c r="O324" s="437"/>
      <c r="P324" s="438"/>
      <c r="Q324" s="439"/>
      <c r="R324" s="443" t="s">
        <v>93</v>
      </c>
      <c r="S324" s="443"/>
      <c r="T324" s="443"/>
      <c r="U324" s="6"/>
      <c r="V324" s="8"/>
      <c r="W324" s="164"/>
      <c r="X324" s="163"/>
    </row>
    <row r="325" spans="1:24" ht="20.100000000000001" customHeight="1" x14ac:dyDescent="0.15">
      <c r="A325" s="138"/>
      <c r="B325" s="138"/>
      <c r="C325" s="165"/>
      <c r="D325" s="433">
        <f t="shared" si="3"/>
        <v>8</v>
      </c>
      <c r="E325" s="444"/>
      <c r="F325" s="445"/>
      <c r="G325" s="446"/>
      <c r="H325" s="440" t="s">
        <v>72</v>
      </c>
      <c r="I325" s="303"/>
      <c r="J325" s="441"/>
      <c r="K325" s="6"/>
      <c r="L325" s="442"/>
      <c r="N325" s="433">
        <f t="shared" si="2"/>
        <v>30</v>
      </c>
      <c r="O325" s="437"/>
      <c r="P325" s="438"/>
      <c r="Q325" s="439"/>
      <c r="R325" s="443" t="s">
        <v>94</v>
      </c>
      <c r="S325" s="443"/>
      <c r="T325" s="443"/>
      <c r="U325" s="6"/>
      <c r="V325" s="8"/>
      <c r="W325" s="164"/>
      <c r="X325" s="163"/>
    </row>
    <row r="326" spans="1:24" ht="20.100000000000001" customHeight="1" x14ac:dyDescent="0.15">
      <c r="A326" s="138"/>
      <c r="B326" s="138"/>
      <c r="C326" s="165"/>
      <c r="D326" s="433">
        <f t="shared" si="3"/>
        <v>9</v>
      </c>
      <c r="E326" s="447" t="s">
        <v>204</v>
      </c>
      <c r="F326" s="448"/>
      <c r="G326" s="449"/>
      <c r="H326" s="440" t="s">
        <v>73</v>
      </c>
      <c r="I326" s="303"/>
      <c r="J326" s="441"/>
      <c r="K326" s="7"/>
      <c r="L326" s="432"/>
      <c r="N326" s="433">
        <f t="shared" si="2"/>
        <v>31</v>
      </c>
      <c r="O326" s="437"/>
      <c r="P326" s="438"/>
      <c r="Q326" s="439"/>
      <c r="R326" s="443" t="s">
        <v>198</v>
      </c>
      <c r="S326" s="443"/>
      <c r="T326" s="443"/>
      <c r="U326" s="7"/>
      <c r="V326" s="13"/>
      <c r="W326" s="164"/>
      <c r="X326" s="163"/>
    </row>
    <row r="327" spans="1:24" ht="20.100000000000001" customHeight="1" x14ac:dyDescent="0.15">
      <c r="A327" s="138"/>
      <c r="B327" s="138"/>
      <c r="C327" s="165"/>
      <c r="D327" s="433">
        <f t="shared" si="3"/>
        <v>10</v>
      </c>
      <c r="E327" s="437"/>
      <c r="F327" s="438"/>
      <c r="G327" s="439"/>
      <c r="H327" s="440" t="s">
        <v>75</v>
      </c>
      <c r="I327" s="303"/>
      <c r="J327" s="441"/>
      <c r="K327" s="7"/>
      <c r="L327" s="432"/>
      <c r="N327" s="433">
        <f t="shared" si="2"/>
        <v>32</v>
      </c>
      <c r="O327" s="437"/>
      <c r="P327" s="438"/>
      <c r="Q327" s="439"/>
      <c r="R327" s="443" t="s">
        <v>95</v>
      </c>
      <c r="S327" s="443"/>
      <c r="T327" s="443"/>
      <c r="U327" s="7"/>
      <c r="V327" s="13"/>
      <c r="W327" s="164"/>
      <c r="X327" s="163"/>
    </row>
    <row r="328" spans="1:24" ht="20.100000000000001" customHeight="1" x14ac:dyDescent="0.15">
      <c r="A328" s="138"/>
      <c r="B328" s="138"/>
      <c r="C328" s="165"/>
      <c r="D328" s="433">
        <f t="shared" si="3"/>
        <v>11</v>
      </c>
      <c r="E328" s="437"/>
      <c r="F328" s="438"/>
      <c r="G328" s="439"/>
      <c r="H328" s="440" t="s">
        <v>74</v>
      </c>
      <c r="I328" s="303"/>
      <c r="J328" s="441"/>
      <c r="K328" s="6"/>
      <c r="L328" s="442"/>
      <c r="N328" s="433">
        <f t="shared" si="2"/>
        <v>33</v>
      </c>
      <c r="O328" s="437"/>
      <c r="P328" s="438"/>
      <c r="Q328" s="439"/>
      <c r="R328" s="443" t="s">
        <v>96</v>
      </c>
      <c r="S328" s="443"/>
      <c r="T328" s="443"/>
      <c r="U328" s="6"/>
      <c r="V328" s="8"/>
      <c r="W328" s="164"/>
      <c r="X328" s="163"/>
    </row>
    <row r="329" spans="1:24" ht="20.100000000000001" customHeight="1" x14ac:dyDescent="0.15">
      <c r="A329" s="138"/>
      <c r="B329" s="138"/>
      <c r="C329" s="165"/>
      <c r="D329" s="433">
        <f t="shared" si="3"/>
        <v>12</v>
      </c>
      <c r="E329" s="437"/>
      <c r="F329" s="438"/>
      <c r="G329" s="439"/>
      <c r="H329" s="440" t="s">
        <v>76</v>
      </c>
      <c r="I329" s="303"/>
      <c r="J329" s="441"/>
      <c r="K329" s="6"/>
      <c r="L329" s="442"/>
      <c r="N329" s="433">
        <f t="shared" si="2"/>
        <v>34</v>
      </c>
      <c r="O329" s="437"/>
      <c r="P329" s="438"/>
      <c r="Q329" s="439"/>
      <c r="R329" s="443" t="s">
        <v>97</v>
      </c>
      <c r="S329" s="443"/>
      <c r="T329" s="443"/>
      <c r="U329" s="6"/>
      <c r="V329" s="8"/>
      <c r="W329" s="164"/>
      <c r="X329" s="163"/>
    </row>
    <row r="330" spans="1:24" ht="20.100000000000001" customHeight="1" x14ac:dyDescent="0.15">
      <c r="A330" s="138"/>
      <c r="B330" s="138"/>
      <c r="C330" s="165"/>
      <c r="D330" s="433">
        <f t="shared" si="3"/>
        <v>13</v>
      </c>
      <c r="E330" s="444"/>
      <c r="F330" s="445"/>
      <c r="G330" s="446"/>
      <c r="H330" s="440" t="s">
        <v>210</v>
      </c>
      <c r="I330" s="303"/>
      <c r="J330" s="441"/>
      <c r="K330" s="6"/>
      <c r="L330" s="442"/>
      <c r="N330" s="433">
        <f t="shared" si="2"/>
        <v>35</v>
      </c>
      <c r="O330" s="437"/>
      <c r="P330" s="438"/>
      <c r="Q330" s="439"/>
      <c r="R330" s="443" t="s">
        <v>98</v>
      </c>
      <c r="S330" s="443"/>
      <c r="T330" s="443"/>
      <c r="U330" s="6"/>
      <c r="V330" s="8"/>
      <c r="W330" s="164"/>
      <c r="X330" s="163"/>
    </row>
    <row r="331" spans="1:24" ht="20.100000000000001" customHeight="1" x14ac:dyDescent="0.15">
      <c r="A331" s="138"/>
      <c r="B331" s="138"/>
      <c r="C331" s="165"/>
      <c r="D331" s="433">
        <f t="shared" si="3"/>
        <v>14</v>
      </c>
      <c r="E331" s="447" t="s">
        <v>213</v>
      </c>
      <c r="F331" s="448"/>
      <c r="G331" s="449"/>
      <c r="H331" s="440" t="s">
        <v>77</v>
      </c>
      <c r="I331" s="303"/>
      <c r="J331" s="441"/>
      <c r="K331" s="6"/>
      <c r="L331" s="442"/>
      <c r="N331" s="433">
        <f t="shared" si="2"/>
        <v>36</v>
      </c>
      <c r="O331" s="437"/>
      <c r="P331" s="438"/>
      <c r="Q331" s="439"/>
      <c r="R331" s="443" t="s">
        <v>86</v>
      </c>
      <c r="S331" s="443"/>
      <c r="T331" s="443"/>
      <c r="U331" s="6"/>
      <c r="V331" s="8"/>
      <c r="W331" s="164"/>
      <c r="X331" s="163"/>
    </row>
    <row r="332" spans="1:24" ht="20.100000000000001" customHeight="1" x14ac:dyDescent="0.15">
      <c r="A332" s="138"/>
      <c r="B332" s="138"/>
      <c r="C332" s="165"/>
      <c r="D332" s="433">
        <f t="shared" si="3"/>
        <v>15</v>
      </c>
      <c r="E332" s="437"/>
      <c r="F332" s="438"/>
      <c r="G332" s="439"/>
      <c r="H332" s="440" t="s">
        <v>78</v>
      </c>
      <c r="I332" s="303"/>
      <c r="J332" s="441"/>
      <c r="K332" s="6"/>
      <c r="L332" s="442"/>
      <c r="N332" s="433">
        <f t="shared" si="2"/>
        <v>37</v>
      </c>
      <c r="O332" s="437"/>
      <c r="P332" s="438"/>
      <c r="Q332" s="439"/>
      <c r="R332" s="443" t="s">
        <v>99</v>
      </c>
      <c r="S332" s="443"/>
      <c r="T332" s="443"/>
      <c r="U332" s="6"/>
      <c r="V332" s="8"/>
      <c r="W332" s="164"/>
      <c r="X332" s="163"/>
    </row>
    <row r="333" spans="1:24" ht="20.100000000000001" customHeight="1" x14ac:dyDescent="0.15">
      <c r="A333" s="138"/>
      <c r="B333" s="138"/>
      <c r="C333" s="165"/>
      <c r="D333" s="433">
        <f t="shared" si="3"/>
        <v>16</v>
      </c>
      <c r="E333" s="437"/>
      <c r="F333" s="438"/>
      <c r="G333" s="439"/>
      <c r="H333" s="440" t="s">
        <v>79</v>
      </c>
      <c r="I333" s="303"/>
      <c r="J333" s="441"/>
      <c r="K333" s="6"/>
      <c r="L333" s="442"/>
      <c r="N333" s="433">
        <f t="shared" si="2"/>
        <v>38</v>
      </c>
      <c r="O333" s="444"/>
      <c r="P333" s="445"/>
      <c r="Q333" s="446"/>
      <c r="R333" s="443" t="s">
        <v>87</v>
      </c>
      <c r="S333" s="443"/>
      <c r="T333" s="443"/>
      <c r="U333" s="6"/>
      <c r="V333" s="8"/>
      <c r="W333" s="164"/>
      <c r="X333" s="163"/>
    </row>
    <row r="334" spans="1:24" ht="20.100000000000001" customHeight="1" x14ac:dyDescent="0.15">
      <c r="A334" s="138"/>
      <c r="B334" s="138"/>
      <c r="C334" s="165"/>
      <c r="D334" s="433">
        <f t="shared" si="3"/>
        <v>17</v>
      </c>
      <c r="E334" s="444"/>
      <c r="F334" s="445"/>
      <c r="G334" s="446"/>
      <c r="H334" s="440" t="s">
        <v>80</v>
      </c>
      <c r="I334" s="303"/>
      <c r="J334" s="441"/>
      <c r="K334" s="6"/>
      <c r="L334" s="442"/>
      <c r="N334" s="433">
        <f t="shared" si="2"/>
        <v>39</v>
      </c>
      <c r="O334" s="450" t="s">
        <v>207</v>
      </c>
      <c r="P334" s="451"/>
      <c r="Q334" s="451"/>
      <c r="R334" s="443" t="s">
        <v>100</v>
      </c>
      <c r="S334" s="443"/>
      <c r="T334" s="443"/>
      <c r="U334" s="6"/>
      <c r="V334" s="8"/>
      <c r="W334" s="164"/>
      <c r="X334" s="163"/>
    </row>
    <row r="335" spans="1:24" ht="20.100000000000001" customHeight="1" x14ac:dyDescent="0.15">
      <c r="A335" s="138"/>
      <c r="B335" s="138"/>
      <c r="C335" s="165"/>
      <c r="D335" s="433">
        <f t="shared" si="3"/>
        <v>18</v>
      </c>
      <c r="E335" s="447" t="s">
        <v>205</v>
      </c>
      <c r="F335" s="448"/>
      <c r="G335" s="449"/>
      <c r="H335" s="440" t="s">
        <v>81</v>
      </c>
      <c r="I335" s="303"/>
      <c r="J335" s="441"/>
      <c r="K335" s="6"/>
      <c r="L335" s="8"/>
      <c r="N335" s="433">
        <f t="shared" si="2"/>
        <v>40</v>
      </c>
      <c r="O335" s="452"/>
      <c r="P335" s="453"/>
      <c r="Q335" s="453"/>
      <c r="R335" s="443" t="s">
        <v>101</v>
      </c>
      <c r="S335" s="443"/>
      <c r="T335" s="443"/>
      <c r="U335" s="6"/>
      <c r="V335" s="8"/>
      <c r="W335" s="164"/>
      <c r="X335" s="163"/>
    </row>
    <row r="336" spans="1:24" ht="20.100000000000001" customHeight="1" x14ac:dyDescent="0.15">
      <c r="A336" s="138"/>
      <c r="B336" s="138"/>
      <c r="C336" s="165"/>
      <c r="D336" s="433">
        <f t="shared" si="3"/>
        <v>19</v>
      </c>
      <c r="E336" s="437"/>
      <c r="F336" s="438"/>
      <c r="G336" s="439"/>
      <c r="H336" s="440" t="s">
        <v>82</v>
      </c>
      <c r="I336" s="303"/>
      <c r="J336" s="441"/>
      <c r="K336" s="6"/>
      <c r="L336" s="8"/>
      <c r="N336" s="433">
        <f t="shared" si="2"/>
        <v>41</v>
      </c>
      <c r="O336" s="452"/>
      <c r="P336" s="453"/>
      <c r="Q336" s="453"/>
      <c r="R336" s="443" t="s">
        <v>102</v>
      </c>
      <c r="S336" s="443"/>
      <c r="T336" s="443"/>
      <c r="U336" s="6"/>
      <c r="V336" s="8"/>
      <c r="W336" s="164"/>
      <c r="X336" s="163"/>
    </row>
    <row r="337" spans="1:24" ht="20.100000000000001" customHeight="1" x14ac:dyDescent="0.15">
      <c r="A337" s="138"/>
      <c r="B337" s="138"/>
      <c r="C337" s="165"/>
      <c r="D337" s="433">
        <f t="shared" si="3"/>
        <v>20</v>
      </c>
      <c r="E337" s="437"/>
      <c r="F337" s="438"/>
      <c r="G337" s="439"/>
      <c r="H337" s="440" t="s">
        <v>83</v>
      </c>
      <c r="I337" s="303"/>
      <c r="J337" s="441"/>
      <c r="K337" s="6"/>
      <c r="L337" s="8"/>
      <c r="N337" s="433">
        <f t="shared" si="2"/>
        <v>42</v>
      </c>
      <c r="O337" s="452"/>
      <c r="P337" s="453"/>
      <c r="Q337" s="453"/>
      <c r="R337" s="443" t="s">
        <v>103</v>
      </c>
      <c r="S337" s="443"/>
      <c r="T337" s="443"/>
      <c r="U337" s="6"/>
      <c r="V337" s="8"/>
      <c r="W337" s="164"/>
      <c r="X337" s="163"/>
    </row>
    <row r="338" spans="1:24" ht="20.100000000000001" customHeight="1" x14ac:dyDescent="0.15">
      <c r="A338" s="138"/>
      <c r="B338" s="138"/>
      <c r="C338" s="165"/>
      <c r="D338" s="433">
        <f t="shared" si="3"/>
        <v>21</v>
      </c>
      <c r="E338" s="437"/>
      <c r="F338" s="438"/>
      <c r="G338" s="439"/>
      <c r="H338" s="440" t="s">
        <v>84</v>
      </c>
      <c r="I338" s="303"/>
      <c r="J338" s="441"/>
      <c r="K338" s="9"/>
      <c r="L338" s="10"/>
      <c r="N338" s="433">
        <f t="shared" si="2"/>
        <v>43</v>
      </c>
      <c r="O338" s="452"/>
      <c r="P338" s="453"/>
      <c r="Q338" s="453"/>
      <c r="R338" s="443" t="s">
        <v>104</v>
      </c>
      <c r="S338" s="443"/>
      <c r="T338" s="443"/>
      <c r="U338" s="9"/>
      <c r="V338" s="10"/>
      <c r="W338" s="164"/>
      <c r="X338" s="163"/>
    </row>
    <row r="339" spans="1:24" ht="20.100000000000001" customHeight="1" x14ac:dyDescent="0.15">
      <c r="A339" s="138"/>
      <c r="B339" s="138"/>
      <c r="C339" s="165"/>
      <c r="D339" s="433">
        <f t="shared" si="3"/>
        <v>22</v>
      </c>
      <c r="E339" s="437"/>
      <c r="F339" s="438"/>
      <c r="G339" s="439"/>
      <c r="H339" s="440" t="s">
        <v>85</v>
      </c>
      <c r="I339" s="303"/>
      <c r="J339" s="441"/>
      <c r="K339" s="6"/>
      <c r="L339" s="8"/>
      <c r="N339" s="433">
        <f t="shared" si="2"/>
        <v>44</v>
      </c>
      <c r="O339" s="452"/>
      <c r="P339" s="453"/>
      <c r="Q339" s="453"/>
      <c r="R339" s="443" t="s">
        <v>105</v>
      </c>
      <c r="S339" s="443"/>
      <c r="T339" s="443"/>
      <c r="U339" s="6"/>
      <c r="V339" s="8"/>
      <c r="W339" s="164"/>
      <c r="X339" s="163"/>
    </row>
    <row r="340" spans="1:24" ht="20.100000000000001" customHeight="1" x14ac:dyDescent="0.15">
      <c r="A340" s="138"/>
      <c r="B340" s="138"/>
      <c r="C340" s="165"/>
      <c r="D340" s="433">
        <f t="shared" si="3"/>
        <v>23</v>
      </c>
      <c r="E340" s="437"/>
      <c r="F340" s="438"/>
      <c r="G340" s="439"/>
      <c r="H340" s="440" t="s">
        <v>250</v>
      </c>
      <c r="I340" s="303"/>
      <c r="J340" s="441"/>
      <c r="K340" s="6"/>
      <c r="L340" s="8"/>
      <c r="N340" s="454">
        <f t="shared" si="2"/>
        <v>45</v>
      </c>
      <c r="O340" s="452"/>
      <c r="P340" s="453"/>
      <c r="Q340" s="453"/>
      <c r="R340" s="455" t="s">
        <v>106</v>
      </c>
      <c r="S340" s="455"/>
      <c r="T340" s="455"/>
      <c r="U340" s="14"/>
      <c r="V340" s="15"/>
      <c r="W340" s="164"/>
      <c r="X340" s="163"/>
    </row>
    <row r="341" spans="1:24" ht="20.100000000000001" customHeight="1" x14ac:dyDescent="0.15">
      <c r="A341" s="138"/>
      <c r="B341" s="138"/>
      <c r="C341" s="165"/>
      <c r="D341" s="433">
        <f t="shared" si="3"/>
        <v>24</v>
      </c>
      <c r="E341" s="437"/>
      <c r="F341" s="438"/>
      <c r="G341" s="439"/>
      <c r="H341" s="440" t="s">
        <v>88</v>
      </c>
      <c r="I341" s="303"/>
      <c r="J341" s="441"/>
      <c r="K341" s="6"/>
      <c r="L341" s="8"/>
      <c r="N341" s="456">
        <f t="shared" si="2"/>
        <v>46</v>
      </c>
      <c r="O341" s="457"/>
      <c r="P341" s="458"/>
      <c r="Q341" s="458"/>
      <c r="R341" s="459" t="s">
        <v>296</v>
      </c>
      <c r="S341" s="460"/>
      <c r="T341" s="461"/>
      <c r="U341" s="11"/>
      <c r="V341" s="462"/>
      <c r="W341" s="164"/>
      <c r="X341" s="163"/>
    </row>
    <row r="342" spans="1:24" ht="20.100000000000001" customHeight="1" x14ac:dyDescent="0.15">
      <c r="A342" s="138"/>
      <c r="B342" s="138"/>
      <c r="C342" s="165"/>
      <c r="D342" s="456">
        <f t="shared" si="3"/>
        <v>25</v>
      </c>
      <c r="E342" s="463"/>
      <c r="F342" s="464"/>
      <c r="G342" s="465"/>
      <c r="H342" s="400" t="s">
        <v>89</v>
      </c>
      <c r="I342" s="306"/>
      <c r="J342" s="401"/>
      <c r="K342" s="11"/>
      <c r="L342" s="12"/>
      <c r="N342" s="166"/>
      <c r="O342" s="466"/>
      <c r="P342" s="466"/>
      <c r="Q342" s="466"/>
      <c r="U342" s="467"/>
      <c r="V342" s="467"/>
      <c r="W342" s="164"/>
      <c r="X342" s="163"/>
    </row>
    <row r="343" spans="1:24" ht="39.950000000000003" customHeight="1" x14ac:dyDescent="0.15">
      <c r="A343" s="138"/>
      <c r="B343" s="138"/>
      <c r="C343" s="165"/>
      <c r="D343" s="468" t="str">
        <f>"*1　その他調査・その他業務の内容を具体的に("&amp; D344 &amp;")に入力してください。　
　　アスベスト、ダイオキシン、漏水調査、字限図修正業務を希望する場合もここにその名称を記載してください。"</f>
        <v>*1　その他調査・その他業務の内容を具体的に(47)に入力してください。　
　　アスベスト、ダイオキシン、漏水調査、字限図修正業務を希望する場合もここにその名称を記載してください。</v>
      </c>
      <c r="E343" s="468"/>
      <c r="F343" s="468"/>
      <c r="G343" s="468"/>
      <c r="H343" s="468"/>
      <c r="I343" s="468"/>
      <c r="J343" s="468"/>
      <c r="K343" s="468"/>
      <c r="L343" s="468"/>
      <c r="M343" s="468"/>
      <c r="N343" s="468"/>
      <c r="O343" s="468"/>
      <c r="P343" s="468"/>
      <c r="Q343" s="468"/>
      <c r="R343" s="468"/>
      <c r="S343" s="468"/>
      <c r="T343" s="468"/>
      <c r="U343" s="468"/>
      <c r="V343" s="468"/>
      <c r="W343" s="164"/>
      <c r="X343" s="163"/>
    </row>
    <row r="344" spans="1:24" ht="20.100000000000001" customHeight="1" x14ac:dyDescent="0.15">
      <c r="A344" s="138"/>
      <c r="B344" s="138"/>
      <c r="C344" s="165"/>
      <c r="D344" s="166">
        <v>47</v>
      </c>
      <c r="E344" s="469" t="s">
        <v>211</v>
      </c>
      <c r="F344" s="469"/>
      <c r="G344" s="469"/>
      <c r="H344" s="469"/>
      <c r="I344" s="469"/>
      <c r="J344" s="297"/>
      <c r="K344" s="297"/>
      <c r="L344" s="297"/>
      <c r="M344" s="297"/>
      <c r="N344" s="297"/>
      <c r="O344" s="469"/>
      <c r="P344" s="469"/>
      <c r="Q344" s="469"/>
      <c r="R344" s="469"/>
      <c r="W344" s="164"/>
      <c r="X344" s="163"/>
    </row>
    <row r="345" spans="1:24" ht="65.25" customHeight="1" x14ac:dyDescent="0.15">
      <c r="A345" s="138">
        <f>IF(AND(K330="○",TRIM($E345)=""), 1001, 0)</f>
        <v>0</v>
      </c>
      <c r="B345" s="138"/>
      <c r="C345" s="165"/>
      <c r="D345" s="176"/>
      <c r="E345" s="133"/>
      <c r="F345" s="134"/>
      <c r="G345" s="134"/>
      <c r="H345" s="134"/>
      <c r="I345" s="134"/>
      <c r="J345" s="134"/>
      <c r="K345" s="134"/>
      <c r="L345" s="134"/>
      <c r="M345" s="134"/>
      <c r="N345" s="134"/>
      <c r="O345" s="134"/>
      <c r="P345" s="134"/>
      <c r="Q345" s="134"/>
      <c r="R345" s="134"/>
      <c r="S345" s="134"/>
      <c r="T345" s="134"/>
      <c r="U345" s="134"/>
      <c r="V345" s="134"/>
      <c r="W345" s="164"/>
      <c r="X345" s="163"/>
    </row>
    <row r="346" spans="1:24" ht="15.75" customHeight="1" x14ac:dyDescent="0.15">
      <c r="A346" s="138"/>
      <c r="B346" s="138"/>
      <c r="C346" s="165"/>
      <c r="D346" s="166"/>
      <c r="E346" s="469"/>
      <c r="F346" s="469"/>
      <c r="G346" s="469"/>
      <c r="H346" s="469"/>
      <c r="I346" s="469"/>
      <c r="J346" s="297"/>
      <c r="K346" s="297"/>
      <c r="L346" s="297"/>
      <c r="M346" s="297"/>
      <c r="N346" s="297"/>
      <c r="O346" s="469"/>
      <c r="P346" s="469"/>
      <c r="Q346" s="469"/>
      <c r="R346" s="469"/>
      <c r="W346" s="164"/>
      <c r="X346" s="163"/>
    </row>
    <row r="347" spans="1:24" ht="15.75" customHeight="1" x14ac:dyDescent="0.15">
      <c r="A347" s="138"/>
      <c r="B347" s="138"/>
      <c r="C347" s="159"/>
      <c r="D347" s="166">
        <f>D344+1</f>
        <v>48</v>
      </c>
      <c r="E347" s="259" t="s">
        <v>107</v>
      </c>
      <c r="F347" s="178"/>
      <c r="G347" s="178"/>
      <c r="H347" s="178"/>
      <c r="I347" s="178"/>
      <c r="J347" s="178"/>
      <c r="K347" s="178"/>
      <c r="L347" s="178"/>
      <c r="M347" s="178"/>
      <c r="N347" s="178"/>
      <c r="O347" s="178"/>
      <c r="P347" s="178"/>
      <c r="Q347" s="178"/>
      <c r="R347" s="178"/>
      <c r="S347" s="178"/>
      <c r="T347" s="178"/>
      <c r="U347" s="178"/>
      <c r="V347" s="178"/>
      <c r="W347" s="172"/>
      <c r="X347" s="170"/>
    </row>
    <row r="348" spans="1:24" ht="30" customHeight="1" x14ac:dyDescent="0.15">
      <c r="A348" s="138"/>
      <c r="B348" s="138"/>
      <c r="C348" s="159"/>
      <c r="E348" s="470" t="s">
        <v>281</v>
      </c>
      <c r="F348" s="470"/>
      <c r="G348" s="470"/>
      <c r="H348" s="470"/>
      <c r="I348" s="470"/>
      <c r="J348" s="470"/>
      <c r="K348" s="470"/>
      <c r="L348" s="470"/>
      <c r="M348" s="470"/>
      <c r="N348" s="470"/>
      <c r="O348" s="470"/>
      <c r="P348" s="470"/>
      <c r="Q348" s="470"/>
      <c r="R348" s="470"/>
      <c r="S348" s="470"/>
      <c r="T348" s="470"/>
      <c r="U348" s="470"/>
      <c r="V348" s="470"/>
      <c r="W348" s="172"/>
      <c r="X348" s="170"/>
    </row>
    <row r="349" spans="1:24" ht="20.100000000000001" customHeight="1" x14ac:dyDescent="0.15">
      <c r="A349" s="138"/>
      <c r="B349" s="138"/>
      <c r="C349" s="159"/>
      <c r="D349" s="190"/>
      <c r="E349" s="471" t="s">
        <v>108</v>
      </c>
      <c r="F349" s="472"/>
      <c r="G349" s="472"/>
      <c r="H349" s="473"/>
      <c r="I349" s="474" t="s">
        <v>282</v>
      </c>
      <c r="J349" s="474"/>
      <c r="K349" s="474"/>
      <c r="L349" s="474"/>
      <c r="M349" s="475"/>
      <c r="N349" s="476" t="str">
        <f>"登録年月日　"&amp;日付例_s</f>
        <v>登録年月日　例)2025/4/1</v>
      </c>
      <c r="O349" s="477"/>
      <c r="P349" s="477"/>
      <c r="Q349" s="477"/>
      <c r="R349" s="478"/>
      <c r="W349" s="172"/>
      <c r="X349" s="170"/>
    </row>
    <row r="350" spans="1:24" ht="20.100000000000001" customHeight="1" x14ac:dyDescent="0.15">
      <c r="A350" s="138"/>
      <c r="B350" s="138"/>
      <c r="C350" s="159"/>
      <c r="D350" s="190"/>
      <c r="E350" s="261" t="s">
        <v>109</v>
      </c>
      <c r="F350" s="262"/>
      <c r="G350" s="262"/>
      <c r="H350" s="263"/>
      <c r="I350" s="49"/>
      <c r="J350" s="50"/>
      <c r="K350" s="50"/>
      <c r="L350" s="41"/>
      <c r="M350" s="51"/>
      <c r="N350" s="40"/>
      <c r="O350" s="41"/>
      <c r="P350" s="41"/>
      <c r="Q350" s="41"/>
      <c r="R350" s="42"/>
      <c r="W350" s="172"/>
      <c r="X350" s="170"/>
    </row>
    <row r="351" spans="1:24" ht="20.100000000000001" customHeight="1" x14ac:dyDescent="0.15">
      <c r="A351" s="138"/>
      <c r="B351" s="138"/>
      <c r="C351" s="159"/>
      <c r="D351" s="190"/>
      <c r="E351" s="270" t="s">
        <v>112</v>
      </c>
      <c r="F351" s="271"/>
      <c r="G351" s="271"/>
      <c r="H351" s="272"/>
      <c r="I351" s="52"/>
      <c r="J351" s="53"/>
      <c r="K351" s="53"/>
      <c r="L351" s="47"/>
      <c r="M351" s="54"/>
      <c r="N351" s="46"/>
      <c r="O351" s="47"/>
      <c r="P351" s="47"/>
      <c r="Q351" s="47"/>
      <c r="R351" s="48"/>
      <c r="W351" s="172"/>
      <c r="X351" s="170"/>
    </row>
    <row r="352" spans="1:24" ht="20.100000000000001" customHeight="1" x14ac:dyDescent="0.15">
      <c r="A352" s="138"/>
      <c r="B352" s="138"/>
      <c r="C352" s="159"/>
      <c r="D352" s="190"/>
      <c r="E352" s="270" t="s">
        <v>110</v>
      </c>
      <c r="F352" s="271"/>
      <c r="G352" s="271"/>
      <c r="H352" s="272"/>
      <c r="I352" s="52"/>
      <c r="J352" s="53"/>
      <c r="K352" s="53"/>
      <c r="L352" s="47"/>
      <c r="M352" s="54"/>
      <c r="N352" s="46"/>
      <c r="O352" s="47"/>
      <c r="P352" s="47"/>
      <c r="Q352" s="47"/>
      <c r="R352" s="48"/>
      <c r="W352" s="172"/>
      <c r="X352" s="170"/>
    </row>
    <row r="353" spans="1:24" ht="20.100000000000001" customHeight="1" x14ac:dyDescent="0.15">
      <c r="A353" s="138"/>
      <c r="B353" s="138"/>
      <c r="C353" s="159"/>
      <c r="D353" s="190"/>
      <c r="E353" s="270" t="s">
        <v>111</v>
      </c>
      <c r="F353" s="271"/>
      <c r="G353" s="271"/>
      <c r="H353" s="272"/>
      <c r="I353" s="52"/>
      <c r="J353" s="53"/>
      <c r="K353" s="53"/>
      <c r="L353" s="47"/>
      <c r="M353" s="54"/>
      <c r="N353" s="46"/>
      <c r="O353" s="47"/>
      <c r="P353" s="47"/>
      <c r="Q353" s="47"/>
      <c r="R353" s="48"/>
      <c r="W353" s="172"/>
      <c r="X353" s="170"/>
    </row>
    <row r="354" spans="1:24" ht="20.100000000000001" customHeight="1" x14ac:dyDescent="0.15">
      <c r="A354" s="138"/>
      <c r="B354" s="138"/>
      <c r="C354" s="159"/>
      <c r="D354" s="190"/>
      <c r="E354" s="270" t="s">
        <v>113</v>
      </c>
      <c r="F354" s="271"/>
      <c r="G354" s="271"/>
      <c r="H354" s="272"/>
      <c r="I354" s="52"/>
      <c r="J354" s="53"/>
      <c r="K354" s="53"/>
      <c r="L354" s="47"/>
      <c r="M354" s="54"/>
      <c r="N354" s="46"/>
      <c r="O354" s="47"/>
      <c r="P354" s="47"/>
      <c r="Q354" s="47"/>
      <c r="R354" s="48"/>
      <c r="W354" s="172"/>
      <c r="X354" s="170"/>
    </row>
    <row r="355" spans="1:24" ht="20.100000000000001" customHeight="1" x14ac:dyDescent="0.15">
      <c r="A355" s="138"/>
      <c r="B355" s="138"/>
      <c r="C355" s="159"/>
      <c r="D355" s="190"/>
      <c r="E355" s="270" t="s">
        <v>114</v>
      </c>
      <c r="F355" s="271"/>
      <c r="G355" s="271"/>
      <c r="H355" s="272"/>
      <c r="I355" s="52"/>
      <c r="J355" s="53"/>
      <c r="K355" s="53"/>
      <c r="L355" s="47"/>
      <c r="M355" s="54"/>
      <c r="N355" s="46"/>
      <c r="O355" s="47"/>
      <c r="P355" s="47"/>
      <c r="Q355" s="47"/>
      <c r="R355" s="48"/>
      <c r="W355" s="172"/>
      <c r="X355" s="170"/>
    </row>
    <row r="356" spans="1:24" ht="20.100000000000001" customHeight="1" x14ac:dyDescent="0.15">
      <c r="A356" s="138"/>
      <c r="B356" s="138"/>
      <c r="C356" s="159"/>
      <c r="D356" s="190"/>
      <c r="E356" s="270" t="s">
        <v>115</v>
      </c>
      <c r="F356" s="271"/>
      <c r="G356" s="271"/>
      <c r="H356" s="272"/>
      <c r="I356" s="52"/>
      <c r="J356" s="53"/>
      <c r="K356" s="53"/>
      <c r="L356" s="47"/>
      <c r="M356" s="54"/>
      <c r="N356" s="46"/>
      <c r="O356" s="47"/>
      <c r="P356" s="47"/>
      <c r="Q356" s="47"/>
      <c r="R356" s="48"/>
      <c r="W356" s="172"/>
      <c r="X356" s="170"/>
    </row>
    <row r="357" spans="1:24" ht="20.100000000000001" customHeight="1" x14ac:dyDescent="0.15">
      <c r="A357" s="138"/>
      <c r="B357" s="138"/>
      <c r="C357" s="159"/>
      <c r="D357" s="190"/>
      <c r="E357" s="479" t="s">
        <v>116</v>
      </c>
      <c r="F357" s="480"/>
      <c r="G357" s="480"/>
      <c r="H357" s="481"/>
      <c r="I357" s="52"/>
      <c r="J357" s="53"/>
      <c r="K357" s="53"/>
      <c r="L357" s="47"/>
      <c r="M357" s="54"/>
      <c r="N357" s="46"/>
      <c r="O357" s="47"/>
      <c r="P357" s="47"/>
      <c r="Q357" s="47"/>
      <c r="R357" s="48"/>
      <c r="W357" s="172"/>
      <c r="X357" s="170"/>
    </row>
    <row r="358" spans="1:24" ht="20.100000000000001" customHeight="1" x14ac:dyDescent="0.15">
      <c r="A358" s="138"/>
      <c r="B358" s="138"/>
      <c r="C358" s="159"/>
      <c r="D358" s="190"/>
      <c r="E358" s="479" t="s">
        <v>117</v>
      </c>
      <c r="F358" s="480"/>
      <c r="G358" s="480"/>
      <c r="H358" s="481"/>
      <c r="I358" s="52"/>
      <c r="J358" s="53"/>
      <c r="K358" s="53"/>
      <c r="L358" s="47"/>
      <c r="M358" s="54"/>
      <c r="N358" s="46"/>
      <c r="O358" s="47"/>
      <c r="P358" s="47"/>
      <c r="Q358" s="47"/>
      <c r="R358" s="48"/>
      <c r="W358" s="172"/>
      <c r="X358" s="170"/>
    </row>
    <row r="359" spans="1:24" ht="20.100000000000001" customHeight="1" x14ac:dyDescent="0.15">
      <c r="A359" s="138"/>
      <c r="B359" s="138"/>
      <c r="C359" s="159"/>
      <c r="D359" s="190"/>
      <c r="E359" s="52"/>
      <c r="F359" s="47"/>
      <c r="G359" s="47"/>
      <c r="H359" s="48"/>
      <c r="I359" s="52"/>
      <c r="J359" s="53"/>
      <c r="K359" s="53"/>
      <c r="L359" s="47"/>
      <c r="M359" s="54"/>
      <c r="N359" s="46"/>
      <c r="O359" s="47"/>
      <c r="P359" s="47"/>
      <c r="Q359" s="47"/>
      <c r="R359" s="48"/>
      <c r="W359" s="172"/>
      <c r="X359" s="170"/>
    </row>
    <row r="360" spans="1:24" ht="20.100000000000001" customHeight="1" x14ac:dyDescent="0.15">
      <c r="A360" s="138"/>
      <c r="B360" s="138"/>
      <c r="C360" s="159"/>
      <c r="D360" s="190"/>
      <c r="E360" s="52"/>
      <c r="F360" s="47"/>
      <c r="G360" s="47"/>
      <c r="H360" s="48"/>
      <c r="I360" s="52"/>
      <c r="J360" s="53"/>
      <c r="K360" s="53"/>
      <c r="L360" s="47"/>
      <c r="M360" s="54"/>
      <c r="N360" s="46"/>
      <c r="O360" s="47"/>
      <c r="P360" s="47"/>
      <c r="Q360" s="47"/>
      <c r="R360" s="48"/>
      <c r="W360" s="172"/>
      <c r="X360" s="170"/>
    </row>
    <row r="361" spans="1:24" ht="20.100000000000001" customHeight="1" x14ac:dyDescent="0.15">
      <c r="A361" s="138"/>
      <c r="B361" s="138"/>
      <c r="C361" s="159"/>
      <c r="D361" s="190"/>
      <c r="E361" s="72"/>
      <c r="F361" s="74"/>
      <c r="G361" s="74"/>
      <c r="H361" s="82"/>
      <c r="I361" s="72"/>
      <c r="J361" s="73"/>
      <c r="K361" s="73"/>
      <c r="L361" s="74"/>
      <c r="M361" s="75"/>
      <c r="N361" s="81"/>
      <c r="O361" s="74"/>
      <c r="P361" s="74"/>
      <c r="Q361" s="74"/>
      <c r="R361" s="82"/>
      <c r="W361" s="172"/>
      <c r="X361" s="170"/>
    </row>
    <row r="362" spans="1:24" ht="20.100000000000001" customHeight="1" x14ac:dyDescent="0.15">
      <c r="A362" s="138"/>
      <c r="B362" s="138"/>
      <c r="C362" s="170"/>
      <c r="D362" s="163"/>
      <c r="E362" s="176"/>
      <c r="F362" s="163"/>
      <c r="G362" s="163"/>
      <c r="H362" s="163"/>
      <c r="I362" s="176"/>
      <c r="J362" s="163"/>
      <c r="K362" s="163"/>
      <c r="L362" s="482"/>
      <c r="M362" s="163"/>
      <c r="N362" s="482"/>
      <c r="O362" s="178"/>
      <c r="P362" s="178"/>
      <c r="Q362" s="178"/>
      <c r="R362" s="203"/>
      <c r="S362" s="178"/>
      <c r="T362" s="483"/>
      <c r="U362" s="483"/>
      <c r="V362" s="178"/>
      <c r="W362" s="164"/>
    </row>
    <row r="363" spans="1:24" ht="20.100000000000001" customHeight="1" x14ac:dyDescent="0.15">
      <c r="A363" s="138"/>
      <c r="B363" s="138"/>
      <c r="C363" s="159"/>
      <c r="D363" s="484">
        <f>D347+1</f>
        <v>49</v>
      </c>
      <c r="E363" s="239" t="s">
        <v>221</v>
      </c>
      <c r="I363" s="76"/>
      <c r="J363" s="77"/>
      <c r="K363" s="77"/>
      <c r="L363" s="77"/>
      <c r="M363" s="77"/>
      <c r="N363" s="483"/>
      <c r="O363" s="178"/>
      <c r="P363" s="178"/>
      <c r="Q363" s="178"/>
      <c r="R363" s="178"/>
      <c r="S363" s="178"/>
      <c r="T363" s="178"/>
      <c r="U363" s="178"/>
      <c r="V363" s="178"/>
      <c r="W363" s="164"/>
    </row>
    <row r="364" spans="1:24" ht="20.100000000000001" customHeight="1" x14ac:dyDescent="0.15">
      <c r="A364" s="138"/>
      <c r="B364" s="138"/>
      <c r="C364" s="159"/>
      <c r="D364" s="485"/>
      <c r="I364" s="486"/>
      <c r="J364" s="413" t="s">
        <v>169</v>
      </c>
      <c r="K364" s="178"/>
      <c r="L364" s="178"/>
      <c r="M364" s="178"/>
      <c r="N364" s="178"/>
      <c r="O364" s="178"/>
      <c r="P364" s="178"/>
      <c r="Q364" s="178"/>
      <c r="R364" s="178"/>
      <c r="S364" s="178"/>
      <c r="T364" s="178"/>
      <c r="U364" s="178"/>
      <c r="V364" s="178"/>
      <c r="W364" s="164"/>
    </row>
    <row r="365" spans="1:24" ht="20.100000000000001" customHeight="1" x14ac:dyDescent="0.15">
      <c r="A365" s="138"/>
      <c r="B365" s="138"/>
      <c r="C365" s="159"/>
      <c r="D365" s="484">
        <f>D363+1</f>
        <v>50</v>
      </c>
      <c r="E365" s="143" t="s">
        <v>222</v>
      </c>
      <c r="I365" s="239"/>
      <c r="K365" s="178"/>
      <c r="L365" s="178"/>
      <c r="M365" s="178"/>
      <c r="N365" s="178"/>
      <c r="O365" s="178"/>
      <c r="P365" s="178"/>
      <c r="Q365" s="178"/>
      <c r="R365" s="178"/>
      <c r="S365" s="178"/>
      <c r="T365" s="178"/>
      <c r="U365" s="178"/>
      <c r="V365" s="178"/>
      <c r="W365" s="164"/>
    </row>
    <row r="366" spans="1:24" ht="20.100000000000001" customHeight="1" x14ac:dyDescent="0.15">
      <c r="A366" s="138"/>
      <c r="B366" s="138"/>
      <c r="C366" s="159"/>
      <c r="D366" s="485"/>
      <c r="E366" s="487" t="s">
        <v>223</v>
      </c>
      <c r="I366" s="201"/>
      <c r="J366" s="201"/>
      <c r="K366" s="181"/>
      <c r="L366" s="181"/>
      <c r="M366" s="181"/>
      <c r="N366" s="178"/>
      <c r="O366" s="178"/>
      <c r="P366" s="178"/>
      <c r="Q366" s="178"/>
      <c r="R366" s="178"/>
      <c r="S366" s="178"/>
      <c r="T366" s="178"/>
      <c r="U366" s="178"/>
      <c r="V366" s="178"/>
      <c r="W366" s="164"/>
    </row>
    <row r="367" spans="1:24" ht="20.100000000000001" customHeight="1" x14ac:dyDescent="0.15">
      <c r="A367" s="138"/>
      <c r="B367" s="138"/>
      <c r="C367" s="159"/>
      <c r="D367" s="488"/>
      <c r="E367" s="253" t="s">
        <v>225</v>
      </c>
      <c r="F367" s="254"/>
      <c r="G367" s="254"/>
      <c r="H367" s="255"/>
      <c r="I367" s="489" t="s">
        <v>224</v>
      </c>
      <c r="J367" s="490"/>
      <c r="K367" s="490"/>
      <c r="L367" s="490"/>
      <c r="M367" s="491"/>
      <c r="N367" s="178"/>
      <c r="T367" s="178"/>
      <c r="U367" s="178"/>
      <c r="V367" s="178"/>
      <c r="W367" s="164"/>
    </row>
    <row r="368" spans="1:24" ht="20.100000000000001" customHeight="1" x14ac:dyDescent="0.15">
      <c r="A368" s="138"/>
      <c r="B368" s="138"/>
      <c r="C368" s="159"/>
      <c r="D368" s="488"/>
      <c r="E368" s="492" t="s">
        <v>226</v>
      </c>
      <c r="F368" s="325"/>
      <c r="G368" s="325"/>
      <c r="H368" s="327"/>
      <c r="I368" s="135"/>
      <c r="J368" s="136"/>
      <c r="K368" s="136"/>
      <c r="L368" s="136"/>
      <c r="M368" s="137"/>
      <c r="N368" s="178"/>
      <c r="T368" s="178"/>
      <c r="U368" s="178"/>
      <c r="V368" s="178"/>
      <c r="W368" s="164"/>
    </row>
    <row r="369" spans="1:23" ht="20.100000000000001" customHeight="1" x14ac:dyDescent="0.15">
      <c r="A369" s="138"/>
      <c r="B369" s="138"/>
      <c r="C369" s="159"/>
      <c r="D369" s="488"/>
      <c r="E369" s="302" t="s">
        <v>227</v>
      </c>
      <c r="F369" s="303"/>
      <c r="G369" s="303"/>
      <c r="H369" s="304"/>
      <c r="I369" s="78"/>
      <c r="J369" s="79"/>
      <c r="K369" s="79"/>
      <c r="L369" s="79"/>
      <c r="M369" s="80"/>
      <c r="N369" s="178"/>
      <c r="T369" s="178"/>
      <c r="U369" s="178"/>
      <c r="V369" s="178"/>
      <c r="W369" s="164"/>
    </row>
    <row r="370" spans="1:23" ht="20.100000000000001" customHeight="1" x14ac:dyDescent="0.15">
      <c r="A370" s="138"/>
      <c r="B370" s="138"/>
      <c r="C370" s="159"/>
      <c r="D370" s="488"/>
      <c r="E370" s="305" t="s">
        <v>228</v>
      </c>
      <c r="F370" s="306"/>
      <c r="G370" s="306"/>
      <c r="H370" s="307"/>
      <c r="I370" s="69"/>
      <c r="J370" s="70"/>
      <c r="K370" s="70"/>
      <c r="L370" s="70"/>
      <c r="M370" s="71"/>
      <c r="N370" s="493"/>
      <c r="T370" s="178"/>
      <c r="U370" s="178"/>
      <c r="V370" s="178"/>
      <c r="W370" s="164"/>
    </row>
    <row r="371" spans="1:23" ht="15.75" customHeight="1" x14ac:dyDescent="0.15">
      <c r="A371" s="138"/>
      <c r="B371" s="494"/>
      <c r="C371" s="163"/>
      <c r="D371" s="485"/>
      <c r="E371" s="178"/>
      <c r="F371" s="178"/>
      <c r="I371" s="239"/>
      <c r="L371" s="178"/>
      <c r="M371" s="178"/>
      <c r="N371" s="178"/>
      <c r="O371" s="178"/>
      <c r="P371" s="178"/>
      <c r="Q371" s="178"/>
      <c r="R371" s="178"/>
      <c r="S371" s="178"/>
      <c r="T371" s="178"/>
      <c r="U371" s="178"/>
      <c r="V371" s="178"/>
      <c r="W371" s="164"/>
    </row>
    <row r="372" spans="1:23" ht="15.75" customHeight="1" x14ac:dyDescent="0.15">
      <c r="A372" s="138"/>
      <c r="B372" s="494"/>
      <c r="C372" s="179"/>
      <c r="D372" s="495"/>
      <c r="E372" s="181"/>
      <c r="F372" s="181"/>
      <c r="G372" s="201"/>
      <c r="H372" s="201"/>
      <c r="I372" s="496"/>
      <c r="J372" s="201"/>
      <c r="K372" s="201"/>
      <c r="L372" s="181"/>
      <c r="M372" s="181"/>
      <c r="N372" s="181"/>
      <c r="O372" s="181"/>
      <c r="P372" s="181"/>
      <c r="Q372" s="181"/>
      <c r="R372" s="181"/>
      <c r="S372" s="181"/>
      <c r="T372" s="181"/>
      <c r="U372" s="181"/>
      <c r="V372" s="181"/>
      <c r="W372" s="182"/>
    </row>
    <row r="373" spans="1:23" ht="15.75" customHeight="1" x14ac:dyDescent="0.15">
      <c r="A373" s="138"/>
      <c r="B373" s="138"/>
      <c r="C373" s="163"/>
      <c r="D373" s="163"/>
      <c r="E373" s="163"/>
      <c r="F373" s="163"/>
      <c r="G373" s="163"/>
      <c r="H373" s="163"/>
      <c r="I373" s="176"/>
      <c r="J373" s="178"/>
      <c r="K373" s="178"/>
      <c r="L373" s="483"/>
      <c r="M373" s="178"/>
      <c r="N373" s="178"/>
      <c r="O373" s="178"/>
      <c r="P373" s="178"/>
      <c r="Q373" s="178"/>
      <c r="R373" s="178"/>
      <c r="S373" s="178"/>
      <c r="T373" s="178"/>
      <c r="U373" s="178"/>
      <c r="V373" s="178"/>
      <c r="W373" s="163"/>
    </row>
    <row r="374" spans="1:23" ht="15.75" customHeight="1" x14ac:dyDescent="0.15">
      <c r="A374" s="138"/>
      <c r="B374" s="138"/>
      <c r="C374" s="163"/>
      <c r="D374" s="163"/>
      <c r="E374" s="163"/>
      <c r="F374" s="163"/>
      <c r="G374" s="163"/>
      <c r="H374" s="163"/>
      <c r="I374" s="176"/>
      <c r="J374" s="178"/>
      <c r="K374" s="178"/>
      <c r="L374" s="483"/>
      <c r="M374" s="178"/>
      <c r="N374" s="178"/>
      <c r="O374" s="178"/>
      <c r="P374" s="178"/>
      <c r="Q374" s="178"/>
      <c r="R374" s="178"/>
      <c r="S374" s="178"/>
      <c r="T374" s="178"/>
      <c r="U374" s="178"/>
      <c r="V374" s="178"/>
      <c r="W374" s="163"/>
    </row>
    <row r="375" spans="1:23" ht="20.100000000000001" customHeight="1" x14ac:dyDescent="0.15">
      <c r="A375" s="138"/>
      <c r="B375" s="138"/>
      <c r="C375" s="183" t="s">
        <v>220</v>
      </c>
      <c r="D375" s="184"/>
      <c r="E375" s="184"/>
      <c r="F375" s="184"/>
      <c r="G375" s="184"/>
      <c r="H375" s="185"/>
      <c r="I375" s="497"/>
      <c r="J375" s="201"/>
    </row>
    <row r="376" spans="1:23" ht="15" customHeight="1" x14ac:dyDescent="0.15">
      <c r="A376" s="138"/>
      <c r="B376" s="138"/>
      <c r="C376" s="159"/>
      <c r="D376" s="160"/>
      <c r="E376" s="160"/>
      <c r="F376" s="160"/>
      <c r="G376" s="160"/>
      <c r="H376" s="160"/>
      <c r="I376" s="209"/>
      <c r="J376" s="498"/>
      <c r="K376" s="161"/>
      <c r="L376" s="161"/>
      <c r="M376" s="161"/>
      <c r="N376" s="161"/>
      <c r="O376" s="498"/>
      <c r="P376" s="161"/>
      <c r="Q376" s="161"/>
      <c r="R376" s="161"/>
      <c r="S376" s="161"/>
      <c r="T376" s="161"/>
      <c r="U376" s="161"/>
      <c r="V376" s="161"/>
      <c r="W376" s="162"/>
    </row>
    <row r="377" spans="1:23" ht="30" customHeight="1" x14ac:dyDescent="0.15">
      <c r="A377" s="138"/>
      <c r="B377" s="138"/>
      <c r="C377" s="159"/>
      <c r="D377" s="499" t="s">
        <v>303</v>
      </c>
      <c r="E377" s="499"/>
      <c r="F377" s="499"/>
      <c r="G377" s="499"/>
      <c r="H377" s="499"/>
      <c r="I377" s="499"/>
      <c r="J377" s="499"/>
      <c r="K377" s="499"/>
      <c r="L377" s="499"/>
      <c r="M377" s="499"/>
      <c r="N377" s="499"/>
      <c r="O377" s="499"/>
      <c r="P377" s="499"/>
      <c r="Q377" s="499"/>
      <c r="R377" s="499"/>
      <c r="S377" s="499"/>
      <c r="T377" s="499"/>
      <c r="U377" s="499"/>
      <c r="V377" s="499"/>
      <c r="W377" s="164"/>
    </row>
    <row r="378" spans="1:23" ht="20.100000000000001" customHeight="1" x14ac:dyDescent="0.15">
      <c r="A378" s="138"/>
      <c r="B378" s="138"/>
      <c r="C378" s="159"/>
      <c r="D378" s="500"/>
      <c r="E378" s="501" t="s">
        <v>171</v>
      </c>
      <c r="F378" s="502"/>
      <c r="G378" s="502"/>
      <c r="H378" s="502"/>
      <c r="I378" s="502"/>
      <c r="J378" s="503"/>
      <c r="K378" s="501" t="s">
        <v>170</v>
      </c>
      <c r="L378" s="502"/>
      <c r="M378" s="502"/>
      <c r="N378" s="502"/>
      <c r="O378" s="502"/>
      <c r="P378" s="502"/>
      <c r="Q378" s="502"/>
      <c r="R378" s="502"/>
      <c r="S378" s="502"/>
      <c r="T378" s="502"/>
      <c r="U378" s="502"/>
      <c r="V378" s="504"/>
      <c r="W378" s="164"/>
    </row>
    <row r="379" spans="1:23" ht="20.100000000000001" customHeight="1" x14ac:dyDescent="0.15">
      <c r="A379" s="138"/>
      <c r="B379" s="138"/>
      <c r="C379" s="159"/>
      <c r="D379" s="505">
        <v>1</v>
      </c>
      <c r="E379" s="87"/>
      <c r="F379" s="88"/>
      <c r="G379" s="88"/>
      <c r="H379" s="88"/>
      <c r="I379" s="88"/>
      <c r="J379" s="89"/>
      <c r="K379" s="84"/>
      <c r="L379" s="85"/>
      <c r="M379" s="85"/>
      <c r="N379" s="85"/>
      <c r="O379" s="85"/>
      <c r="P379" s="85"/>
      <c r="Q379" s="85"/>
      <c r="R379" s="85"/>
      <c r="S379" s="85"/>
      <c r="T379" s="85"/>
      <c r="U379" s="85"/>
      <c r="V379" s="86"/>
      <c r="W379" s="164"/>
    </row>
    <row r="380" spans="1:23" ht="20.100000000000001" customHeight="1" x14ac:dyDescent="0.15">
      <c r="A380" s="138"/>
      <c r="B380" s="138"/>
      <c r="C380" s="506"/>
      <c r="D380" s="507">
        <f>D379+1</f>
        <v>2</v>
      </c>
      <c r="E380" s="62"/>
      <c r="F380" s="63"/>
      <c r="G380" s="63"/>
      <c r="H380" s="63"/>
      <c r="I380" s="63"/>
      <c r="J380" s="64"/>
      <c r="K380" s="55"/>
      <c r="L380" s="56"/>
      <c r="M380" s="56"/>
      <c r="N380" s="56"/>
      <c r="O380" s="68"/>
      <c r="P380" s="56"/>
      <c r="Q380" s="56"/>
      <c r="R380" s="56"/>
      <c r="S380" s="68"/>
      <c r="T380" s="56"/>
      <c r="U380" s="56"/>
      <c r="V380" s="58"/>
      <c r="W380" s="164"/>
    </row>
    <row r="381" spans="1:23" ht="20.100000000000001" customHeight="1" x14ac:dyDescent="0.15">
      <c r="A381" s="138"/>
      <c r="B381" s="138"/>
      <c r="C381" s="506"/>
      <c r="D381" s="507">
        <f t="shared" ref="D381:D389" si="4">D380+1</f>
        <v>3</v>
      </c>
      <c r="E381" s="62"/>
      <c r="F381" s="63"/>
      <c r="G381" s="63"/>
      <c r="H381" s="63"/>
      <c r="I381" s="63"/>
      <c r="J381" s="64"/>
      <c r="K381" s="55"/>
      <c r="L381" s="56"/>
      <c r="M381" s="56"/>
      <c r="N381" s="56"/>
      <c r="O381" s="68"/>
      <c r="P381" s="56"/>
      <c r="Q381" s="56"/>
      <c r="R381" s="56"/>
      <c r="S381" s="68"/>
      <c r="T381" s="56"/>
      <c r="U381" s="56"/>
      <c r="V381" s="58"/>
      <c r="W381" s="164"/>
    </row>
    <row r="382" spans="1:23" ht="20.100000000000001" customHeight="1" x14ac:dyDescent="0.15">
      <c r="A382" s="138"/>
      <c r="B382" s="138"/>
      <c r="C382" s="506"/>
      <c r="D382" s="507">
        <f t="shared" si="4"/>
        <v>4</v>
      </c>
      <c r="E382" s="62"/>
      <c r="F382" s="63"/>
      <c r="G382" s="63"/>
      <c r="H382" s="63"/>
      <c r="I382" s="63"/>
      <c r="J382" s="64"/>
      <c r="K382" s="55"/>
      <c r="L382" s="56"/>
      <c r="M382" s="56"/>
      <c r="N382" s="56"/>
      <c r="O382" s="68"/>
      <c r="P382" s="56"/>
      <c r="Q382" s="56"/>
      <c r="R382" s="56"/>
      <c r="S382" s="68"/>
      <c r="T382" s="56"/>
      <c r="U382" s="56"/>
      <c r="V382" s="58"/>
      <c r="W382" s="164"/>
    </row>
    <row r="383" spans="1:23" ht="20.100000000000001" customHeight="1" x14ac:dyDescent="0.15">
      <c r="A383" s="138"/>
      <c r="B383" s="138"/>
      <c r="C383" s="506"/>
      <c r="D383" s="507">
        <f t="shared" si="4"/>
        <v>5</v>
      </c>
      <c r="E383" s="62"/>
      <c r="F383" s="63"/>
      <c r="G383" s="63"/>
      <c r="H383" s="63"/>
      <c r="I383" s="63"/>
      <c r="J383" s="64"/>
      <c r="K383" s="55"/>
      <c r="L383" s="56"/>
      <c r="M383" s="56"/>
      <c r="N383" s="56"/>
      <c r="O383" s="68"/>
      <c r="P383" s="56"/>
      <c r="Q383" s="56"/>
      <c r="R383" s="56"/>
      <c r="S383" s="68"/>
      <c r="T383" s="56"/>
      <c r="U383" s="56"/>
      <c r="V383" s="58"/>
      <c r="W383" s="164"/>
    </row>
    <row r="384" spans="1:23" ht="20.100000000000001" customHeight="1" x14ac:dyDescent="0.15">
      <c r="A384" s="138"/>
      <c r="B384" s="138"/>
      <c r="C384" s="506"/>
      <c r="D384" s="507">
        <f t="shared" si="4"/>
        <v>6</v>
      </c>
      <c r="E384" s="62"/>
      <c r="F384" s="63"/>
      <c r="G384" s="63"/>
      <c r="H384" s="63"/>
      <c r="I384" s="63"/>
      <c r="J384" s="64"/>
      <c r="K384" s="55"/>
      <c r="L384" s="56"/>
      <c r="M384" s="56"/>
      <c r="N384" s="56"/>
      <c r="O384" s="68"/>
      <c r="P384" s="56"/>
      <c r="Q384" s="56"/>
      <c r="R384" s="56"/>
      <c r="S384" s="68"/>
      <c r="T384" s="56"/>
      <c r="U384" s="56"/>
      <c r="V384" s="58"/>
      <c r="W384" s="164"/>
    </row>
    <row r="385" spans="1:23" ht="20.100000000000001" customHeight="1" x14ac:dyDescent="0.15">
      <c r="A385" s="138"/>
      <c r="B385" s="138"/>
      <c r="C385" s="506"/>
      <c r="D385" s="507">
        <f t="shared" si="4"/>
        <v>7</v>
      </c>
      <c r="E385" s="62"/>
      <c r="F385" s="63"/>
      <c r="G385" s="63"/>
      <c r="H385" s="63"/>
      <c r="I385" s="63"/>
      <c r="J385" s="64"/>
      <c r="K385" s="55"/>
      <c r="L385" s="56"/>
      <c r="M385" s="56"/>
      <c r="N385" s="56"/>
      <c r="O385" s="68"/>
      <c r="P385" s="56"/>
      <c r="Q385" s="56"/>
      <c r="R385" s="56"/>
      <c r="S385" s="68"/>
      <c r="T385" s="56"/>
      <c r="U385" s="56"/>
      <c r="V385" s="58"/>
      <c r="W385" s="164"/>
    </row>
    <row r="386" spans="1:23" ht="20.100000000000001" customHeight="1" x14ac:dyDescent="0.15">
      <c r="A386" s="138"/>
      <c r="B386" s="138"/>
      <c r="C386" s="506"/>
      <c r="D386" s="507">
        <f t="shared" si="4"/>
        <v>8</v>
      </c>
      <c r="E386" s="62"/>
      <c r="F386" s="63"/>
      <c r="G386" s="63"/>
      <c r="H386" s="63"/>
      <c r="I386" s="63"/>
      <c r="J386" s="64"/>
      <c r="K386" s="55"/>
      <c r="L386" s="56"/>
      <c r="M386" s="56"/>
      <c r="N386" s="56"/>
      <c r="O386" s="68"/>
      <c r="P386" s="56"/>
      <c r="Q386" s="56"/>
      <c r="R386" s="56"/>
      <c r="S386" s="68"/>
      <c r="T386" s="56"/>
      <c r="U386" s="56"/>
      <c r="V386" s="58"/>
      <c r="W386" s="164"/>
    </row>
    <row r="387" spans="1:23" ht="20.100000000000001" customHeight="1" x14ac:dyDescent="0.15">
      <c r="A387" s="138"/>
      <c r="B387" s="138"/>
      <c r="C387" s="506"/>
      <c r="D387" s="507">
        <f t="shared" si="4"/>
        <v>9</v>
      </c>
      <c r="E387" s="62"/>
      <c r="F387" s="63"/>
      <c r="G387" s="63"/>
      <c r="H387" s="63"/>
      <c r="I387" s="63"/>
      <c r="J387" s="64"/>
      <c r="K387" s="55"/>
      <c r="L387" s="56"/>
      <c r="M387" s="56"/>
      <c r="N387" s="56"/>
      <c r="O387" s="57"/>
      <c r="P387" s="56"/>
      <c r="Q387" s="56"/>
      <c r="R387" s="56"/>
      <c r="S387" s="57"/>
      <c r="T387" s="56"/>
      <c r="U387" s="56"/>
      <c r="V387" s="58"/>
      <c r="W387" s="164"/>
    </row>
    <row r="388" spans="1:23" ht="20.100000000000001" customHeight="1" x14ac:dyDescent="0.15">
      <c r="A388" s="138"/>
      <c r="B388" s="138"/>
      <c r="C388" s="506"/>
      <c r="D388" s="507">
        <f t="shared" si="4"/>
        <v>10</v>
      </c>
      <c r="E388" s="62"/>
      <c r="F388" s="63"/>
      <c r="G388" s="63"/>
      <c r="H388" s="63"/>
      <c r="I388" s="63"/>
      <c r="J388" s="64"/>
      <c r="K388" s="55"/>
      <c r="L388" s="56"/>
      <c r="M388" s="56"/>
      <c r="N388" s="56"/>
      <c r="O388" s="56"/>
      <c r="P388" s="56"/>
      <c r="Q388" s="56"/>
      <c r="R388" s="56"/>
      <c r="S388" s="56"/>
      <c r="T388" s="56"/>
      <c r="U388" s="56"/>
      <c r="V388" s="58"/>
      <c r="W388" s="164"/>
    </row>
    <row r="389" spans="1:23" ht="20.100000000000001" customHeight="1" x14ac:dyDescent="0.15">
      <c r="A389" s="138"/>
      <c r="B389" s="138"/>
      <c r="C389" s="506"/>
      <c r="D389" s="418">
        <f t="shared" si="4"/>
        <v>11</v>
      </c>
      <c r="E389" s="65"/>
      <c r="F389" s="66"/>
      <c r="G389" s="66"/>
      <c r="H389" s="66"/>
      <c r="I389" s="66"/>
      <c r="J389" s="67"/>
      <c r="K389" s="59"/>
      <c r="L389" s="60"/>
      <c r="M389" s="60"/>
      <c r="N389" s="60"/>
      <c r="O389" s="60"/>
      <c r="P389" s="60"/>
      <c r="Q389" s="60"/>
      <c r="R389" s="60"/>
      <c r="S389" s="60"/>
      <c r="T389" s="60"/>
      <c r="U389" s="60"/>
      <c r="V389" s="61"/>
      <c r="W389" s="164"/>
    </row>
    <row r="390" spans="1:23" ht="15.75" customHeight="1" x14ac:dyDescent="0.15">
      <c r="A390" s="138"/>
      <c r="B390" s="138"/>
      <c r="C390" s="170"/>
      <c r="D390" s="161"/>
      <c r="E390" s="210"/>
      <c r="F390" s="161"/>
      <c r="G390" s="161"/>
      <c r="H390" s="161"/>
      <c r="I390" s="161"/>
      <c r="J390" s="161"/>
      <c r="K390" s="210"/>
      <c r="L390" s="161"/>
      <c r="M390" s="161"/>
      <c r="N390" s="161"/>
      <c r="O390" s="161"/>
      <c r="P390" s="161"/>
      <c r="Q390" s="161"/>
      <c r="R390" s="161"/>
      <c r="S390" s="161"/>
      <c r="T390" s="161"/>
      <c r="U390" s="161"/>
      <c r="V390" s="161"/>
      <c r="W390" s="164"/>
    </row>
    <row r="391" spans="1:23" ht="15" customHeight="1" x14ac:dyDescent="0.15">
      <c r="A391" s="138"/>
      <c r="B391" s="138"/>
      <c r="C391" s="179"/>
      <c r="D391" s="180"/>
      <c r="E391" s="508"/>
      <c r="F391" s="180"/>
      <c r="G391" s="180"/>
      <c r="H391" s="180"/>
      <c r="I391" s="180"/>
      <c r="J391" s="180"/>
      <c r="K391" s="508"/>
      <c r="L391" s="180"/>
      <c r="M391" s="509"/>
      <c r="N391" s="180"/>
      <c r="O391" s="402"/>
      <c r="P391" s="403"/>
      <c r="Q391" s="403"/>
      <c r="R391" s="403"/>
      <c r="S391" s="403"/>
      <c r="T391" s="341"/>
      <c r="U391" s="341"/>
      <c r="V391" s="181"/>
      <c r="W391" s="182"/>
    </row>
    <row r="392" spans="1:23" ht="15" customHeight="1" x14ac:dyDescent="0.15">
      <c r="A392" s="138"/>
      <c r="B392" s="138"/>
      <c r="C392" s="163"/>
      <c r="D392" s="163"/>
      <c r="E392" s="163"/>
      <c r="F392" s="163"/>
      <c r="G392" s="163"/>
      <c r="H392" s="163"/>
      <c r="I392" s="163"/>
      <c r="J392" s="178"/>
      <c r="K392" s="178"/>
      <c r="L392" s="178"/>
      <c r="M392" s="311"/>
      <c r="N392" s="178"/>
      <c r="O392" s="405"/>
      <c r="P392" s="405"/>
      <c r="Q392" s="405"/>
      <c r="R392" s="405"/>
      <c r="S392" s="405"/>
      <c r="T392" s="311"/>
      <c r="U392" s="311"/>
      <c r="V392" s="178"/>
      <c r="W392" s="163"/>
    </row>
  </sheetData>
  <sheetProtection algorithmName="SHA-512" hashValue="JgfdXwA8E1hJ25E/7E1+Z6Txr8ZSr6CFovwaHzeLpdiRN9WjrcF2ytAc/8TyqZvfvAoS2eygVpzuS/gS4mSi3A==" saltValue="XbC5S8GeY8LEihVOWw8Zkg==" spinCount="100000" sheet="1" objects="1" scenarios="1"/>
  <dataConsolidate/>
  <mergeCells count="446">
    <mergeCell ref="E369:H369"/>
    <mergeCell ref="E370:H370"/>
    <mergeCell ref="E378:J378"/>
    <mergeCell ref="K378:V378"/>
    <mergeCell ref="H337:J337"/>
    <mergeCell ref="H338:J338"/>
    <mergeCell ref="H339:J339"/>
    <mergeCell ref="H340:J340"/>
    <mergeCell ref="H341:J341"/>
    <mergeCell ref="H342:J342"/>
    <mergeCell ref="E349:H349"/>
    <mergeCell ref="E367:H367"/>
    <mergeCell ref="I367:M367"/>
    <mergeCell ref="N349:R349"/>
    <mergeCell ref="D343:V343"/>
    <mergeCell ref="R340:T340"/>
    <mergeCell ref="E345:V345"/>
    <mergeCell ref="E335:G342"/>
    <mergeCell ref="E357:H357"/>
    <mergeCell ref="I368:M368"/>
    <mergeCell ref="I349:M349"/>
    <mergeCell ref="N352:R352"/>
    <mergeCell ref="H336:J336"/>
    <mergeCell ref="E368:H368"/>
    <mergeCell ref="H322:J322"/>
    <mergeCell ref="E351:H351"/>
    <mergeCell ref="E358:H358"/>
    <mergeCell ref="E354:H354"/>
    <mergeCell ref="E355:H355"/>
    <mergeCell ref="N353:R353"/>
    <mergeCell ref="I351:M351"/>
    <mergeCell ref="I352:M352"/>
    <mergeCell ref="I353:M353"/>
    <mergeCell ref="E352:H352"/>
    <mergeCell ref="E353:H353"/>
    <mergeCell ref="N358:R358"/>
    <mergeCell ref="E356:H356"/>
    <mergeCell ref="H326:J326"/>
    <mergeCell ref="H327:J327"/>
    <mergeCell ref="H323:J323"/>
    <mergeCell ref="R323:T323"/>
    <mergeCell ref="K306:L306"/>
    <mergeCell ref="E277:J277"/>
    <mergeCell ref="E278:J278"/>
    <mergeCell ref="E279:J279"/>
    <mergeCell ref="E280:J280"/>
    <mergeCell ref="E281:J281"/>
    <mergeCell ref="E282:J282"/>
    <mergeCell ref="E283:J283"/>
    <mergeCell ref="O320:T320"/>
    <mergeCell ref="K277:L277"/>
    <mergeCell ref="K278:L278"/>
    <mergeCell ref="P278:T278"/>
    <mergeCell ref="P284:T284"/>
    <mergeCell ref="R291:T291"/>
    <mergeCell ref="R292:T292"/>
    <mergeCell ref="K279:L279"/>
    <mergeCell ref="K283:L283"/>
    <mergeCell ref="K284:L284"/>
    <mergeCell ref="R294:T294"/>
    <mergeCell ref="R295:T295"/>
    <mergeCell ref="K294:L294"/>
    <mergeCell ref="R296:T296"/>
    <mergeCell ref="R297:T297"/>
    <mergeCell ref="K296:L296"/>
    <mergeCell ref="E274:J274"/>
    <mergeCell ref="E275:J275"/>
    <mergeCell ref="E276:J276"/>
    <mergeCell ref="I315:M315"/>
    <mergeCell ref="I183:M183"/>
    <mergeCell ref="E193:J193"/>
    <mergeCell ref="E194:J194"/>
    <mergeCell ref="E195:J195"/>
    <mergeCell ref="E196:J196"/>
    <mergeCell ref="E263:J263"/>
    <mergeCell ref="E264:J264"/>
    <mergeCell ref="E265:J265"/>
    <mergeCell ref="E266:J266"/>
    <mergeCell ref="I231:M231"/>
    <mergeCell ref="I232:M232"/>
    <mergeCell ref="E267:J267"/>
    <mergeCell ref="E250:J250"/>
    <mergeCell ref="E251:J251"/>
    <mergeCell ref="E252:J252"/>
    <mergeCell ref="E253:J253"/>
    <mergeCell ref="C259:H259"/>
    <mergeCell ref="C239:H239"/>
    <mergeCell ref="K254:N254"/>
    <mergeCell ref="E268:J268"/>
    <mergeCell ref="E176:H176"/>
    <mergeCell ref="E177:H177"/>
    <mergeCell ref="E178:H178"/>
    <mergeCell ref="E179:H179"/>
    <mergeCell ref="E180:H180"/>
    <mergeCell ref="E186:H186"/>
    <mergeCell ref="E187:H187"/>
    <mergeCell ref="E188:H188"/>
    <mergeCell ref="E189:H189"/>
    <mergeCell ref="U267:V267"/>
    <mergeCell ref="I233:M233"/>
    <mergeCell ref="I202:M202"/>
    <mergeCell ref="I209:M209"/>
    <mergeCell ref="P267:T267"/>
    <mergeCell ref="K269:L269"/>
    <mergeCell ref="K270:L270"/>
    <mergeCell ref="K252:N252"/>
    <mergeCell ref="K253:N253"/>
    <mergeCell ref="O248:R248"/>
    <mergeCell ref="S249:V249"/>
    <mergeCell ref="S254:V254"/>
    <mergeCell ref="U265:V265"/>
    <mergeCell ref="U266:V266"/>
    <mergeCell ref="U268:V268"/>
    <mergeCell ref="U269:V269"/>
    <mergeCell ref="O249:R249"/>
    <mergeCell ref="O250:R250"/>
    <mergeCell ref="D254:J254"/>
    <mergeCell ref="E232:H232"/>
    <mergeCell ref="E233:H233"/>
    <mergeCell ref="E231:H231"/>
    <mergeCell ref="U289:V289"/>
    <mergeCell ref="U283:V283"/>
    <mergeCell ref="U285:V285"/>
    <mergeCell ref="U286:V286"/>
    <mergeCell ref="U274:V274"/>
    <mergeCell ref="U275:V275"/>
    <mergeCell ref="U276:V276"/>
    <mergeCell ref="U287:V287"/>
    <mergeCell ref="P282:T282"/>
    <mergeCell ref="P279:T279"/>
    <mergeCell ref="P283:T283"/>
    <mergeCell ref="P277:T277"/>
    <mergeCell ref="U277:V277"/>
    <mergeCell ref="U278:V278"/>
    <mergeCell ref="L193:O193"/>
    <mergeCell ref="L194:O194"/>
    <mergeCell ref="P194:R194"/>
    <mergeCell ref="P268:T268"/>
    <mergeCell ref="K268:L268"/>
    <mergeCell ref="P269:T269"/>
    <mergeCell ref="O263:O276"/>
    <mergeCell ref="K267:L267"/>
    <mergeCell ref="K250:N250"/>
    <mergeCell ref="K251:N251"/>
    <mergeCell ref="K262:L262"/>
    <mergeCell ref="P196:Q196"/>
    <mergeCell ref="O253:R253"/>
    <mergeCell ref="S252:V252"/>
    <mergeCell ref="K266:L266"/>
    <mergeCell ref="K248:N248"/>
    <mergeCell ref="O252:R252"/>
    <mergeCell ref="P274:T274"/>
    <mergeCell ref="P275:T275"/>
    <mergeCell ref="P276:T276"/>
    <mergeCell ref="I221:V221"/>
    <mergeCell ref="I223:V223"/>
    <mergeCell ref="I225:V225"/>
    <mergeCell ref="K272:L272"/>
    <mergeCell ref="U272:V272"/>
    <mergeCell ref="U273:V273"/>
    <mergeCell ref="K271:L271"/>
    <mergeCell ref="P273:T273"/>
    <mergeCell ref="E273:J273"/>
    <mergeCell ref="E269:J269"/>
    <mergeCell ref="E270:J270"/>
    <mergeCell ref="E271:J271"/>
    <mergeCell ref="E272:J272"/>
    <mergeCell ref="U270:V270"/>
    <mergeCell ref="K273:L273"/>
    <mergeCell ref="U271:V271"/>
    <mergeCell ref="K197:K198"/>
    <mergeCell ref="E197:J198"/>
    <mergeCell ref="V2:W2"/>
    <mergeCell ref="U288:V288"/>
    <mergeCell ref="K280:L280"/>
    <mergeCell ref="K281:L281"/>
    <mergeCell ref="K282:L282"/>
    <mergeCell ref="K275:L275"/>
    <mergeCell ref="K276:L276"/>
    <mergeCell ref="I186:M186"/>
    <mergeCell ref="K274:L274"/>
    <mergeCell ref="I213:M213"/>
    <mergeCell ref="I212:M212"/>
    <mergeCell ref="I215:M215"/>
    <mergeCell ref="I219:M219"/>
    <mergeCell ref="I217:M217"/>
    <mergeCell ref="P193:R193"/>
    <mergeCell ref="L195:O195"/>
    <mergeCell ref="P195:R195"/>
    <mergeCell ref="L196:O196"/>
    <mergeCell ref="I168:M168"/>
    <mergeCell ref="I227:M227"/>
    <mergeCell ref="K247:N247"/>
    <mergeCell ref="I153:V153"/>
    <mergeCell ref="L197:O197"/>
    <mergeCell ref="I172:M172"/>
    <mergeCell ref="O202:R202"/>
    <mergeCell ref="E249:J249"/>
    <mergeCell ref="E213:H213"/>
    <mergeCell ref="E209:H209"/>
    <mergeCell ref="E210:H210"/>
    <mergeCell ref="E211:H211"/>
    <mergeCell ref="I176:M176"/>
    <mergeCell ref="I177:M177"/>
    <mergeCell ref="I178:M178"/>
    <mergeCell ref="I179:M179"/>
    <mergeCell ref="I180:M180"/>
    <mergeCell ref="D247:J247"/>
    <mergeCell ref="I188:M188"/>
    <mergeCell ref="I189:M189"/>
    <mergeCell ref="P197:Q197"/>
    <mergeCell ref="L198:O198"/>
    <mergeCell ref="E192:V192"/>
    <mergeCell ref="E212:H212"/>
    <mergeCell ref="I204:M204"/>
    <mergeCell ref="I206:M206"/>
    <mergeCell ref="O247:R247"/>
    <mergeCell ref="P198:Q198"/>
    <mergeCell ref="I200:M200"/>
    <mergeCell ref="K285:L285"/>
    <mergeCell ref="K286:L286"/>
    <mergeCell ref="K287:L287"/>
    <mergeCell ref="K288:L288"/>
    <mergeCell ref="K289:L289"/>
    <mergeCell ref="K290:L290"/>
    <mergeCell ref="R293:T293"/>
    <mergeCell ref="K291:L291"/>
    <mergeCell ref="K292:L292"/>
    <mergeCell ref="R289:T289"/>
    <mergeCell ref="K293:L293"/>
    <mergeCell ref="P266:T266"/>
    <mergeCell ref="S250:V250"/>
    <mergeCell ref="S251:V251"/>
    <mergeCell ref="D262:J262"/>
    <mergeCell ref="N262:T262"/>
    <mergeCell ref="S248:V248"/>
    <mergeCell ref="O254:R254"/>
    <mergeCell ref="I210:M210"/>
    <mergeCell ref="I211:M211"/>
    <mergeCell ref="I242:M242"/>
    <mergeCell ref="I244:M244"/>
    <mergeCell ref="S247:V247"/>
    <mergeCell ref="K297:L297"/>
    <mergeCell ref="R300:S301"/>
    <mergeCell ref="R302:S303"/>
    <mergeCell ref="K298:L298"/>
    <mergeCell ref="K295:L295"/>
    <mergeCell ref="R328:T328"/>
    <mergeCell ref="R324:T324"/>
    <mergeCell ref="R325:T325"/>
    <mergeCell ref="R326:T326"/>
    <mergeCell ref="I313:M313"/>
    <mergeCell ref="K302:L302"/>
    <mergeCell ref="K299:L299"/>
    <mergeCell ref="H328:J328"/>
    <mergeCell ref="C310:H310"/>
    <mergeCell ref="I317:M317"/>
    <mergeCell ref="K300:L300"/>
    <mergeCell ref="K301:L301"/>
    <mergeCell ref="K303:L303"/>
    <mergeCell ref="K304:L304"/>
    <mergeCell ref="E320:J320"/>
    <mergeCell ref="E321:G323"/>
    <mergeCell ref="H321:J321"/>
    <mergeCell ref="H324:J324"/>
    <mergeCell ref="H325:J325"/>
    <mergeCell ref="K305:L305"/>
    <mergeCell ref="H329:J329"/>
    <mergeCell ref="H330:J330"/>
    <mergeCell ref="E350:H350"/>
    <mergeCell ref="E386:J386"/>
    <mergeCell ref="K379:V379"/>
    <mergeCell ref="K380:V380"/>
    <mergeCell ref="K381:V381"/>
    <mergeCell ref="K382:V382"/>
    <mergeCell ref="K383:V383"/>
    <mergeCell ref="K384:V384"/>
    <mergeCell ref="K385:V385"/>
    <mergeCell ref="E379:J379"/>
    <mergeCell ref="E380:J380"/>
    <mergeCell ref="E382:J382"/>
    <mergeCell ref="E383:J383"/>
    <mergeCell ref="E381:J381"/>
    <mergeCell ref="E385:J385"/>
    <mergeCell ref="H331:J331"/>
    <mergeCell ref="H332:J332"/>
    <mergeCell ref="H333:J333"/>
    <mergeCell ref="H334:J334"/>
    <mergeCell ref="H335:J335"/>
    <mergeCell ref="E361:H361"/>
    <mergeCell ref="E359:H359"/>
    <mergeCell ref="N361:R361"/>
    <mergeCell ref="R336:T336"/>
    <mergeCell ref="R337:T337"/>
    <mergeCell ref="R338:T338"/>
    <mergeCell ref="R339:T339"/>
    <mergeCell ref="R329:T329"/>
    <mergeCell ref="R330:T330"/>
    <mergeCell ref="R331:T331"/>
    <mergeCell ref="R332:T332"/>
    <mergeCell ref="R334:T334"/>
    <mergeCell ref="R333:T333"/>
    <mergeCell ref="K387:V387"/>
    <mergeCell ref="K388:V388"/>
    <mergeCell ref="K389:V389"/>
    <mergeCell ref="E387:J387"/>
    <mergeCell ref="E388:J388"/>
    <mergeCell ref="E389:J389"/>
    <mergeCell ref="K386:V386"/>
    <mergeCell ref="N354:R354"/>
    <mergeCell ref="N355:R355"/>
    <mergeCell ref="N356:R356"/>
    <mergeCell ref="N357:R357"/>
    <mergeCell ref="I370:M370"/>
    <mergeCell ref="I361:M361"/>
    <mergeCell ref="I354:M354"/>
    <mergeCell ref="I355:M355"/>
    <mergeCell ref="I356:M356"/>
    <mergeCell ref="I357:M357"/>
    <mergeCell ref="I358:M358"/>
    <mergeCell ref="I359:M359"/>
    <mergeCell ref="I363:M363"/>
    <mergeCell ref="I369:M369"/>
    <mergeCell ref="D377:V377"/>
    <mergeCell ref="E384:J384"/>
    <mergeCell ref="C375:H375"/>
    <mergeCell ref="U304:V304"/>
    <mergeCell ref="U297:V297"/>
    <mergeCell ref="U300:V300"/>
    <mergeCell ref="P270:T270"/>
    <mergeCell ref="E324:G325"/>
    <mergeCell ref="E326:G330"/>
    <mergeCell ref="E331:G334"/>
    <mergeCell ref="N359:R359"/>
    <mergeCell ref="N360:R360"/>
    <mergeCell ref="P271:T271"/>
    <mergeCell ref="P272:T272"/>
    <mergeCell ref="O334:Q341"/>
    <mergeCell ref="R341:T341"/>
    <mergeCell ref="I350:M350"/>
    <mergeCell ref="R327:T327"/>
    <mergeCell ref="R335:T335"/>
    <mergeCell ref="N351:R351"/>
    <mergeCell ref="I360:M360"/>
    <mergeCell ref="E360:H360"/>
    <mergeCell ref="O321:Q333"/>
    <mergeCell ref="R321:T321"/>
    <mergeCell ref="R322:T322"/>
    <mergeCell ref="E348:V348"/>
    <mergeCell ref="U291:V291"/>
    <mergeCell ref="I116:V116"/>
    <mergeCell ref="I155:V155"/>
    <mergeCell ref="I71:V71"/>
    <mergeCell ref="C166:H166"/>
    <mergeCell ref="U282:V282"/>
    <mergeCell ref="N350:R350"/>
    <mergeCell ref="U301:V301"/>
    <mergeCell ref="U299:V299"/>
    <mergeCell ref="P285:T285"/>
    <mergeCell ref="P286:T286"/>
    <mergeCell ref="U292:V292"/>
    <mergeCell ref="U293:V293"/>
    <mergeCell ref="U290:V290"/>
    <mergeCell ref="U294:V294"/>
    <mergeCell ref="U295:V295"/>
    <mergeCell ref="U279:V279"/>
    <mergeCell ref="U280:V280"/>
    <mergeCell ref="U281:V281"/>
    <mergeCell ref="U284:V284"/>
    <mergeCell ref="E248:J248"/>
    <mergeCell ref="K249:N249"/>
    <mergeCell ref="O251:R251"/>
    <mergeCell ref="U296:V296"/>
    <mergeCell ref="U298:V298"/>
    <mergeCell ref="C17:H17"/>
    <mergeCell ref="I20:M20"/>
    <mergeCell ref="I118:M118"/>
    <mergeCell ref="I120:M120"/>
    <mergeCell ref="I26:V26"/>
    <mergeCell ref="C60:H60"/>
    <mergeCell ref="I38:V38"/>
    <mergeCell ref="J39:V39"/>
    <mergeCell ref="I28:V28"/>
    <mergeCell ref="I30:V30"/>
    <mergeCell ref="I32:V32"/>
    <mergeCell ref="I34:M34"/>
    <mergeCell ref="C109:H109"/>
    <mergeCell ref="I36:M36"/>
    <mergeCell ref="I87:V87"/>
    <mergeCell ref="I83:M83"/>
    <mergeCell ref="I85:M85"/>
    <mergeCell ref="J74:V74"/>
    <mergeCell ref="J76:V76"/>
    <mergeCell ref="I63:M63"/>
    <mergeCell ref="I69:M69"/>
    <mergeCell ref="D111:V111"/>
    <mergeCell ref="I112:V112"/>
    <mergeCell ref="I114:V114"/>
    <mergeCell ref="I75:V75"/>
    <mergeCell ref="I77:V77"/>
    <mergeCell ref="I79:V79"/>
    <mergeCell ref="I81:V81"/>
    <mergeCell ref="E300:E306"/>
    <mergeCell ref="O300:Q305"/>
    <mergeCell ref="R304:S305"/>
    <mergeCell ref="U305:V305"/>
    <mergeCell ref="O306:T306"/>
    <mergeCell ref="U306:V306"/>
    <mergeCell ref="O277:O299"/>
    <mergeCell ref="P287:T287"/>
    <mergeCell ref="P288:T288"/>
    <mergeCell ref="P289:Q299"/>
    <mergeCell ref="R298:T298"/>
    <mergeCell ref="R299:T299"/>
    <mergeCell ref="R290:T290"/>
    <mergeCell ref="P280:T280"/>
    <mergeCell ref="P281:T281"/>
    <mergeCell ref="U302:V302"/>
    <mergeCell ref="U303:V303"/>
    <mergeCell ref="I157:V157"/>
    <mergeCell ref="C146:H146"/>
    <mergeCell ref="I149:M149"/>
    <mergeCell ref="V1:W1"/>
    <mergeCell ref="O242:R242"/>
    <mergeCell ref="O244:R244"/>
    <mergeCell ref="K263:L263"/>
    <mergeCell ref="K264:L264"/>
    <mergeCell ref="K265:L265"/>
    <mergeCell ref="P263:T263"/>
    <mergeCell ref="P264:T264"/>
    <mergeCell ref="P265:T265"/>
    <mergeCell ref="I40:M40"/>
    <mergeCell ref="I22:V22"/>
    <mergeCell ref="I24:V24"/>
    <mergeCell ref="I170:M170"/>
    <mergeCell ref="I151:M151"/>
    <mergeCell ref="I122:V122"/>
    <mergeCell ref="S253:V253"/>
    <mergeCell ref="I187:M187"/>
    <mergeCell ref="U262:V262"/>
    <mergeCell ref="U263:V263"/>
    <mergeCell ref="U264:V264"/>
    <mergeCell ref="I174:M174"/>
    <mergeCell ref="I159:M159"/>
    <mergeCell ref="I161:M161"/>
    <mergeCell ref="I73:V73"/>
  </mergeCells>
  <phoneticPr fontId="5"/>
  <conditionalFormatting sqref="I20:M20">
    <cfRule type="expression" dxfId="108" priority="109" stopIfTrue="1">
      <formula>TRIM($I20)=""</formula>
    </cfRule>
  </conditionalFormatting>
  <conditionalFormatting sqref="I22:V22">
    <cfRule type="expression" dxfId="107" priority="108" stopIfTrue="1">
      <formula>AND(TRIM($I22)&lt;&gt;"", OR(ISERROR(FIND("@"&amp;LEFT($I22,3)&amp;"@", 都道府県3))=FALSE, ISERROR(FIND("@"&amp;LEFT($I22,4)&amp;"@",都道府県4))=FALSE))=FALSE</formula>
    </cfRule>
  </conditionalFormatting>
  <conditionalFormatting sqref="I24:V24">
    <cfRule type="expression" dxfId="106" priority="107" stopIfTrue="1">
      <formula>TRIM($I24)=""</formula>
    </cfRule>
  </conditionalFormatting>
  <conditionalFormatting sqref="I26:V26">
    <cfRule type="expression" dxfId="105" priority="106" stopIfTrue="1">
      <formula>TRIM($I26)=""</formula>
    </cfRule>
  </conditionalFormatting>
  <conditionalFormatting sqref="I28:V28">
    <cfRule type="expression" dxfId="104" priority="105" stopIfTrue="1">
      <formula>TRIM($I28)=""</formula>
    </cfRule>
  </conditionalFormatting>
  <conditionalFormatting sqref="I30:V30">
    <cfRule type="expression" dxfId="103" priority="104" stopIfTrue="1">
      <formula>TRIM($I30)=""</formula>
    </cfRule>
  </conditionalFormatting>
  <conditionalFormatting sqref="I32:V32">
    <cfRule type="expression" dxfId="102" priority="103" stopIfTrue="1">
      <formula>TRIM($I32)=""</formula>
    </cfRule>
  </conditionalFormatting>
  <conditionalFormatting sqref="I34:M34">
    <cfRule type="expression" dxfId="101" priority="102" stopIfTrue="1">
      <formula>NOT(AND(TRIM($I34)&lt;&gt;"",ISNUMBER(VALUE(SUBSTITUTE($I34,"-","")))))</formula>
    </cfRule>
  </conditionalFormatting>
  <conditionalFormatting sqref="I36:M36">
    <cfRule type="expression" dxfId="100" priority="101" stopIfTrue="1">
      <formula>NOT(AND(TRIM($I36)&lt;&gt;"",ISNUMBER(VALUE(SUBSTITUTE($I36,"-","")))))</formula>
    </cfRule>
  </conditionalFormatting>
  <conditionalFormatting sqref="I38:V38">
    <cfRule type="expression" dxfId="99" priority="100" stopIfTrue="1">
      <formula>AND($I63="しない",TRIM($I38)="")</formula>
    </cfRule>
  </conditionalFormatting>
  <conditionalFormatting sqref="I40:M40">
    <cfRule type="expression" dxfId="98" priority="99" stopIfTrue="1">
      <formula>AND($I40&lt;&gt;"一致する", $I40&lt;&gt;"一致しない")</formula>
    </cfRule>
  </conditionalFormatting>
  <conditionalFormatting sqref="I63:M63">
    <cfRule type="expression" dxfId="97" priority="98" stopIfTrue="1">
      <formula>AND($I63&lt;&gt;"しない", $I63&lt;&gt;"する")</formula>
    </cfRule>
  </conditionalFormatting>
  <conditionalFormatting sqref="I69:M69">
    <cfRule type="expression" dxfId="96" priority="97" stopIfTrue="1">
      <formula>OR(AND($I63="する",TRIM($I69)=""),AND($I63="しない",NOT(ISBLANK($I69))))</formula>
    </cfRule>
  </conditionalFormatting>
  <conditionalFormatting sqref="I71:V71">
    <cfRule type="expression" dxfId="95" priority="96" stopIfTrue="1">
      <formula>OR(AND($I63="する",AND($I71&lt;&gt;"", OR(ISERROR(FIND("@"&amp;LEFT($I71,3)&amp;"@", 都道府県3))=FALSE, ISERROR(FIND("@"&amp;LEFT($I71,4)&amp;"@",都道府県4))=FALSE))=FALSE),AND($I63="しない",NOT(ISBLANK($I71))))</formula>
    </cfRule>
  </conditionalFormatting>
  <conditionalFormatting sqref="I73:V73">
    <cfRule type="expression" dxfId="94" priority="95" stopIfTrue="1">
      <formula>OR(AND($I63="する",TRIM($I73)=""),AND($I63="しない",NOT(ISBLANK($I73))))</formula>
    </cfRule>
  </conditionalFormatting>
  <conditionalFormatting sqref="I75:V75">
    <cfRule type="expression" dxfId="93" priority="94" stopIfTrue="1">
      <formula>OR(AND($I63="する",TRIM($I75)=""),AND($I63="しない",NOT(ISBLANK($I75))))</formula>
    </cfRule>
  </conditionalFormatting>
  <conditionalFormatting sqref="I77:V77">
    <cfRule type="expression" dxfId="92" priority="93" stopIfTrue="1">
      <formula>OR(AND($I63="する",TRIM($I77)=""),AND($I63="しない",NOT(ISBLANK($I77))))</formula>
    </cfRule>
  </conditionalFormatting>
  <conditionalFormatting sqref="I79:V79">
    <cfRule type="expression" dxfId="91" priority="92" stopIfTrue="1">
      <formula>OR(AND($I63="する",TRIM($I79)=""),AND($I63="しない",NOT(ISBLANK($I79))))</formula>
    </cfRule>
  </conditionalFormatting>
  <conditionalFormatting sqref="I81:V81">
    <cfRule type="expression" dxfId="90" priority="91" stopIfTrue="1">
      <formula>OR(AND($I63="する",TRIM($I81)=""),AND($I63="しない",NOT(ISBLANK($I81))))</formula>
    </cfRule>
  </conditionalFormatting>
  <conditionalFormatting sqref="I83:M83">
    <cfRule type="expression" dxfId="89" priority="90" stopIfTrue="1">
      <formula>OR(AND($I63="する",NOT(AND(TRIM($I83)&lt;&gt;"",ISNUMBER(VALUE(SUBSTITUTE($I83,"-","")))))), AND($I63="しない",NOT(ISBLANK($I83))))</formula>
    </cfRule>
  </conditionalFormatting>
  <conditionalFormatting sqref="I85:M85">
    <cfRule type="expression" dxfId="88" priority="89" stopIfTrue="1">
      <formula>OR(AND($I63="する",NOT(AND(TRIM($I85)&lt;&gt;"",ISNUMBER(VALUE(SUBSTITUTE($I85,"-","")))))), AND($I63="しない",NOT(ISBLANK($I85))))</formula>
    </cfRule>
  </conditionalFormatting>
  <conditionalFormatting sqref="I87:V87">
    <cfRule type="expression" dxfId="87" priority="88" stopIfTrue="1">
      <formula>OR(AND($I63="する",TRIM($I87)=""),AND($I63="しない",NOT(ISBLANK($I87))))</formula>
    </cfRule>
  </conditionalFormatting>
  <conditionalFormatting sqref="I118:M118">
    <cfRule type="expression" dxfId="86" priority="87" stopIfTrue="1">
      <formula>AND(TRIM($I118)&lt;&gt;"",NOT(ISNUMBER(VALUE(SUBSTITUTE($I118,"-","")))))</formula>
    </cfRule>
  </conditionalFormatting>
  <conditionalFormatting sqref="I120:M120">
    <cfRule type="expression" dxfId="85" priority="86" stopIfTrue="1">
      <formula>AND(TRIM($I120)&lt;&gt;"",NOT(ISNUMBER(VALUE(SUBSTITUTE($I120,"-","")))))</formula>
    </cfRule>
  </conditionalFormatting>
  <conditionalFormatting sqref="I149:M149">
    <cfRule type="expression" dxfId="84" priority="85" stopIfTrue="1">
      <formula>AND($I149&lt;&gt;"しない", $I149&lt;&gt;"する")</formula>
    </cfRule>
  </conditionalFormatting>
  <conditionalFormatting sqref="I151:M151">
    <cfRule type="expression" dxfId="83" priority="84" stopIfTrue="1">
      <formula>AND($I149="する",TRIM($I151)="")</formula>
    </cfRule>
  </conditionalFormatting>
  <conditionalFormatting sqref="I153:V153">
    <cfRule type="expression" dxfId="82" priority="83" stopIfTrue="1">
      <formula>AND($I149="する",TRIM($I153)="")</formula>
    </cfRule>
  </conditionalFormatting>
  <conditionalFormatting sqref="I157:V157">
    <cfRule type="expression" dxfId="81" priority="82" stopIfTrue="1">
      <formula>AND($I149="する",TRIM($I157)="")</formula>
    </cfRule>
  </conditionalFormatting>
  <conditionalFormatting sqref="I159:M159">
    <cfRule type="expression" dxfId="80" priority="81" stopIfTrue="1">
      <formula>AND($I149="する",NOT(AND(TRIM($I159)&lt;&gt;"",ISNUMBER(VALUE(SUBSTITUTE($I159,"-",""))))))</formula>
    </cfRule>
  </conditionalFormatting>
  <conditionalFormatting sqref="I161:M161">
    <cfRule type="expression" dxfId="79" priority="80" stopIfTrue="1">
      <formula>AND($I149="する",AND(TRIM($I161)&lt;&gt;"",NOT(ISNUMBER(VALUE(SUBSTITUTE($I161,"-",""))))))</formula>
    </cfRule>
  </conditionalFormatting>
  <conditionalFormatting sqref="I168:M168">
    <cfRule type="expression" dxfId="78" priority="79" stopIfTrue="1">
      <formula>$A168&lt;&gt;0</formula>
    </cfRule>
  </conditionalFormatting>
  <conditionalFormatting sqref="I170:M170">
    <cfRule type="expression" dxfId="77" priority="78" stopIfTrue="1">
      <formula>$A170&lt;&gt;0</formula>
    </cfRule>
  </conditionalFormatting>
  <conditionalFormatting sqref="I172:M172">
    <cfRule type="expression" dxfId="76" priority="77" stopIfTrue="1">
      <formula>$A172&lt;&gt;0</formula>
    </cfRule>
  </conditionalFormatting>
  <conditionalFormatting sqref="I174:M174">
    <cfRule type="expression" dxfId="75" priority="76" stopIfTrue="1">
      <formula>$A174&lt;&gt;0</formula>
    </cfRule>
  </conditionalFormatting>
  <conditionalFormatting sqref="I177:M177">
    <cfRule type="expression" dxfId="74" priority="75" stopIfTrue="1">
      <formula>$A177&lt;&gt;0</formula>
    </cfRule>
  </conditionalFormatting>
  <conditionalFormatting sqref="I178:M178">
    <cfRule type="expression" dxfId="73" priority="74" stopIfTrue="1">
      <formula>$A178&lt;&gt;0</formula>
    </cfRule>
  </conditionalFormatting>
  <conditionalFormatting sqref="I179:M179">
    <cfRule type="expression" dxfId="72" priority="73" stopIfTrue="1">
      <formula>$A179&lt;&gt;0</formula>
    </cfRule>
  </conditionalFormatting>
  <conditionalFormatting sqref="I183:M183">
    <cfRule type="expression" dxfId="71" priority="72" stopIfTrue="1">
      <formula>$A183&lt;&gt;0</formula>
    </cfRule>
  </conditionalFormatting>
  <conditionalFormatting sqref="I186:M186">
    <cfRule type="expression" dxfId="70" priority="71" stopIfTrue="1">
      <formula>$A186&lt;&gt;0</formula>
    </cfRule>
  </conditionalFormatting>
  <conditionalFormatting sqref="I187:M187">
    <cfRule type="expression" dxfId="69" priority="70" stopIfTrue="1">
      <formula>$A187&lt;&gt;0</formula>
    </cfRule>
  </conditionalFormatting>
  <conditionalFormatting sqref="I188:M188">
    <cfRule type="expression" dxfId="68" priority="69" stopIfTrue="1">
      <formula>$A188&lt;&gt;0</formula>
    </cfRule>
  </conditionalFormatting>
  <conditionalFormatting sqref="I189:M189">
    <cfRule type="expression" dxfId="67" priority="68" stopIfTrue="1">
      <formula>$A189&lt;&gt;0</formula>
    </cfRule>
  </conditionalFormatting>
  <conditionalFormatting sqref="K194">
    <cfRule type="expression" dxfId="66" priority="67" stopIfTrue="1">
      <formula>$A193&lt;&gt;0</formula>
    </cfRule>
  </conditionalFormatting>
  <conditionalFormatting sqref="K195">
    <cfRule type="expression" dxfId="65" priority="66" stopIfTrue="1">
      <formula>$A193&lt;&gt;0</formula>
    </cfRule>
  </conditionalFormatting>
  <conditionalFormatting sqref="L195:O195">
    <cfRule type="expression" dxfId="64" priority="65" stopIfTrue="1">
      <formula>$A195&lt;&gt;0</formula>
    </cfRule>
  </conditionalFormatting>
  <conditionalFormatting sqref="K196">
    <cfRule type="expression" dxfId="63" priority="64" stopIfTrue="1">
      <formula>$A193&lt;&gt;0</formula>
    </cfRule>
  </conditionalFormatting>
  <conditionalFormatting sqref="L196:O196">
    <cfRule type="expression" dxfId="62" priority="63" stopIfTrue="1">
      <formula>$A196&lt;&gt;0</formula>
    </cfRule>
  </conditionalFormatting>
  <conditionalFormatting sqref="K197:K198">
    <cfRule type="expression" dxfId="61" priority="62" stopIfTrue="1">
      <formula>$A193&lt;&gt;0</formula>
    </cfRule>
  </conditionalFormatting>
  <conditionalFormatting sqref="L197:O197">
    <cfRule type="expression" dxfId="60" priority="61" stopIfTrue="1">
      <formula>AND($A197&lt;&gt;0,TRIM($L197)="")</formula>
    </cfRule>
  </conditionalFormatting>
  <conditionalFormatting sqref="P197:Q197">
    <cfRule type="expression" dxfId="59" priority="60" stopIfTrue="1">
      <formula>AND($A197&lt;&gt;0,TRIM($P197)="")</formula>
    </cfRule>
  </conditionalFormatting>
  <conditionalFormatting sqref="I200:M200">
    <cfRule type="expression" dxfId="58" priority="59" stopIfTrue="1">
      <formula>$A200&lt;&gt;0</formula>
    </cfRule>
  </conditionalFormatting>
  <conditionalFormatting sqref="I206:M206">
    <cfRule type="expression" dxfId="57" priority="58" stopIfTrue="1">
      <formula>$A206&lt;&gt;0</formula>
    </cfRule>
  </conditionalFormatting>
  <conditionalFormatting sqref="I209:M209">
    <cfRule type="expression" dxfId="56" priority="57" stopIfTrue="1">
      <formula>$A209&lt;&gt;0</formula>
    </cfRule>
  </conditionalFormatting>
  <conditionalFormatting sqref="I210:M210">
    <cfRule type="expression" dxfId="55" priority="56" stopIfTrue="1">
      <formula>$A210&lt;&gt;0</formula>
    </cfRule>
  </conditionalFormatting>
  <conditionalFormatting sqref="I211:M211">
    <cfRule type="expression" dxfId="54" priority="55" stopIfTrue="1">
      <formula>$A211&lt;&gt;0</formula>
    </cfRule>
  </conditionalFormatting>
  <conditionalFormatting sqref="I213:M213">
    <cfRule type="expression" dxfId="53" priority="54" stopIfTrue="1">
      <formula>$A213&lt;&gt;0</formula>
    </cfRule>
  </conditionalFormatting>
  <conditionalFormatting sqref="I215:M215">
    <cfRule type="expression" dxfId="52" priority="53" stopIfTrue="1">
      <formula>$A215&lt;&gt;0</formula>
    </cfRule>
  </conditionalFormatting>
  <conditionalFormatting sqref="I217:M217">
    <cfRule type="expression" dxfId="51" priority="52" stopIfTrue="1">
      <formula>$A217&lt;&gt;0</formula>
    </cfRule>
  </conditionalFormatting>
  <conditionalFormatting sqref="I219:M219">
    <cfRule type="expression" dxfId="50" priority="51" stopIfTrue="1">
      <formula>$A219&lt;&gt;0</formula>
    </cfRule>
  </conditionalFormatting>
  <conditionalFormatting sqref="I221:V221">
    <cfRule type="expression" dxfId="49" priority="50" stopIfTrue="1">
      <formula>$A221&lt;&gt;0</formula>
    </cfRule>
  </conditionalFormatting>
  <conditionalFormatting sqref="I223:V223">
    <cfRule type="expression" dxfId="48" priority="49" stopIfTrue="1">
      <formula>$A223&lt;&gt;0</formula>
    </cfRule>
  </conditionalFormatting>
  <conditionalFormatting sqref="I225:V225">
    <cfRule type="expression" dxfId="47" priority="48" stopIfTrue="1">
      <formula>$A225&lt;&gt;0</formula>
    </cfRule>
  </conditionalFormatting>
  <conditionalFormatting sqref="I231:M231">
    <cfRule type="expression" dxfId="46" priority="47" stopIfTrue="1">
      <formula>$A231&lt;&gt;0</formula>
    </cfRule>
  </conditionalFormatting>
  <conditionalFormatting sqref="I232:M232">
    <cfRule type="expression" dxfId="45" priority="46" stopIfTrue="1">
      <formula>$A232&lt;&gt;0</formula>
    </cfRule>
  </conditionalFormatting>
  <conditionalFormatting sqref="I233:M233">
    <cfRule type="expression" dxfId="44" priority="45" stopIfTrue="1">
      <formula>$A233&lt;&gt;0</formula>
    </cfRule>
  </conditionalFormatting>
  <conditionalFormatting sqref="K321">
    <cfRule type="expression" dxfId="43" priority="44" stopIfTrue="1">
      <formula>希望&lt;&gt;0</formula>
    </cfRule>
  </conditionalFormatting>
  <conditionalFormatting sqref="K322">
    <cfRule type="expression" dxfId="42" priority="43" stopIfTrue="1">
      <formula>希望&lt;&gt;0</formula>
    </cfRule>
  </conditionalFormatting>
  <conditionalFormatting sqref="K323">
    <cfRule type="expression" dxfId="41" priority="42" stopIfTrue="1">
      <formula>希望&lt;&gt;0</formula>
    </cfRule>
  </conditionalFormatting>
  <conditionalFormatting sqref="K324">
    <cfRule type="expression" dxfId="40" priority="41" stopIfTrue="1">
      <formula>希望&lt;&gt;0</formula>
    </cfRule>
  </conditionalFormatting>
  <conditionalFormatting sqref="K325">
    <cfRule type="expression" dxfId="39" priority="40" stopIfTrue="1">
      <formula>希望&lt;&gt;0</formula>
    </cfRule>
  </conditionalFormatting>
  <conditionalFormatting sqref="K326">
    <cfRule type="expression" dxfId="38" priority="39" stopIfTrue="1">
      <formula>希望&lt;&gt;0</formula>
    </cfRule>
  </conditionalFormatting>
  <conditionalFormatting sqref="K327">
    <cfRule type="expression" dxfId="37" priority="38" stopIfTrue="1">
      <formula>希望&lt;&gt;0</formula>
    </cfRule>
  </conditionalFormatting>
  <conditionalFormatting sqref="K328">
    <cfRule type="expression" dxfId="36" priority="37" stopIfTrue="1">
      <formula>希望&lt;&gt;0</formula>
    </cfRule>
  </conditionalFormatting>
  <conditionalFormatting sqref="K329">
    <cfRule type="expression" dxfId="35" priority="36" stopIfTrue="1">
      <formula>希望&lt;&gt;0</formula>
    </cfRule>
  </conditionalFormatting>
  <conditionalFormatting sqref="K330">
    <cfRule type="expression" dxfId="34" priority="35" stopIfTrue="1">
      <formula>希望&lt;&gt;0</formula>
    </cfRule>
  </conditionalFormatting>
  <conditionalFormatting sqref="K331">
    <cfRule type="expression" dxfId="33" priority="34" stopIfTrue="1">
      <formula>希望&lt;&gt;0</formula>
    </cfRule>
  </conditionalFormatting>
  <conditionalFormatting sqref="K332">
    <cfRule type="expression" dxfId="32" priority="33" stopIfTrue="1">
      <formula>希望&lt;&gt;0</formula>
    </cfRule>
  </conditionalFormatting>
  <conditionalFormatting sqref="K333">
    <cfRule type="expression" dxfId="31" priority="32" stopIfTrue="1">
      <formula>希望&lt;&gt;0</formula>
    </cfRule>
  </conditionalFormatting>
  <conditionalFormatting sqref="K334">
    <cfRule type="expression" dxfId="30" priority="31" stopIfTrue="1">
      <formula>希望&lt;&gt;0</formula>
    </cfRule>
  </conditionalFormatting>
  <conditionalFormatting sqref="K335">
    <cfRule type="expression" dxfId="29" priority="30" stopIfTrue="1">
      <formula>希望&lt;&gt;0</formula>
    </cfRule>
  </conditionalFormatting>
  <conditionalFormatting sqref="K336">
    <cfRule type="expression" dxfId="28" priority="29" stopIfTrue="1">
      <formula>希望&lt;&gt;0</formula>
    </cfRule>
  </conditionalFormatting>
  <conditionalFormatting sqref="K337">
    <cfRule type="expression" dxfId="27" priority="28" stopIfTrue="1">
      <formula>希望&lt;&gt;0</formula>
    </cfRule>
  </conditionalFormatting>
  <conditionalFormatting sqref="K338">
    <cfRule type="expression" dxfId="26" priority="27" stopIfTrue="1">
      <formula>希望&lt;&gt;0</formula>
    </cfRule>
  </conditionalFormatting>
  <conditionalFormatting sqref="K339">
    <cfRule type="expression" dxfId="25" priority="26" stopIfTrue="1">
      <formula>希望&lt;&gt;0</formula>
    </cfRule>
  </conditionalFormatting>
  <conditionalFormatting sqref="K340">
    <cfRule type="expression" dxfId="24" priority="25" stopIfTrue="1">
      <formula>希望&lt;&gt;0</formula>
    </cfRule>
  </conditionalFormatting>
  <conditionalFormatting sqref="K341">
    <cfRule type="expression" dxfId="23" priority="24" stopIfTrue="1">
      <formula>希望&lt;&gt;0</formula>
    </cfRule>
  </conditionalFormatting>
  <conditionalFormatting sqref="K342">
    <cfRule type="expression" dxfId="22" priority="23" stopIfTrue="1">
      <formula>希望&lt;&gt;0</formula>
    </cfRule>
  </conditionalFormatting>
  <conditionalFormatting sqref="U321">
    <cfRule type="expression" dxfId="21" priority="22" stopIfTrue="1">
      <formula>希望&lt;&gt;0</formula>
    </cfRule>
  </conditionalFormatting>
  <conditionalFormatting sqref="U322">
    <cfRule type="expression" dxfId="20" priority="21" stopIfTrue="1">
      <formula>希望&lt;&gt;0</formula>
    </cfRule>
  </conditionalFormatting>
  <conditionalFormatting sqref="U323">
    <cfRule type="expression" dxfId="19" priority="20" stopIfTrue="1">
      <formula>希望&lt;&gt;0</formula>
    </cfRule>
  </conditionalFormatting>
  <conditionalFormatting sqref="U324">
    <cfRule type="expression" dxfId="18" priority="19" stopIfTrue="1">
      <formula>希望&lt;&gt;0</formula>
    </cfRule>
  </conditionalFormatting>
  <conditionalFormatting sqref="U325">
    <cfRule type="expression" dxfId="17" priority="18" stopIfTrue="1">
      <formula>希望&lt;&gt;0</formula>
    </cfRule>
  </conditionalFormatting>
  <conditionalFormatting sqref="U326">
    <cfRule type="expression" dxfId="16" priority="17" stopIfTrue="1">
      <formula>希望&lt;&gt;0</formula>
    </cfRule>
  </conditionalFormatting>
  <conditionalFormatting sqref="U327">
    <cfRule type="expression" dxfId="15" priority="16" stopIfTrue="1">
      <formula>希望&lt;&gt;0</formula>
    </cfRule>
  </conditionalFormatting>
  <conditionalFormatting sqref="U328">
    <cfRule type="expression" dxfId="14" priority="15" stopIfTrue="1">
      <formula>希望&lt;&gt;0</formula>
    </cfRule>
  </conditionalFormatting>
  <conditionalFormatting sqref="U329">
    <cfRule type="expression" dxfId="13" priority="14" stopIfTrue="1">
      <formula>希望&lt;&gt;0</formula>
    </cfRule>
  </conditionalFormatting>
  <conditionalFormatting sqref="U330">
    <cfRule type="expression" dxfId="12" priority="13" stopIfTrue="1">
      <formula>希望&lt;&gt;0</formula>
    </cfRule>
  </conditionalFormatting>
  <conditionalFormatting sqref="U331">
    <cfRule type="expression" dxfId="11" priority="12" stopIfTrue="1">
      <formula>希望&lt;&gt;0</formula>
    </cfRule>
  </conditionalFormatting>
  <conditionalFormatting sqref="U332">
    <cfRule type="expression" dxfId="10" priority="11" stopIfTrue="1">
      <formula>希望&lt;&gt;0</formula>
    </cfRule>
  </conditionalFormatting>
  <conditionalFormatting sqref="U333">
    <cfRule type="expression" dxfId="9" priority="10" stopIfTrue="1">
      <formula>希望&lt;&gt;0</formula>
    </cfRule>
  </conditionalFormatting>
  <conditionalFormatting sqref="U334">
    <cfRule type="expression" dxfId="8" priority="9" stopIfTrue="1">
      <formula>希望&lt;&gt;0</formula>
    </cfRule>
  </conditionalFormatting>
  <conditionalFormatting sqref="U335">
    <cfRule type="expression" dxfId="7" priority="8" stopIfTrue="1">
      <formula>希望&lt;&gt;0</formula>
    </cfRule>
  </conditionalFormatting>
  <conditionalFormatting sqref="U336">
    <cfRule type="expression" dxfId="6" priority="7" stopIfTrue="1">
      <formula>希望&lt;&gt;0</formula>
    </cfRule>
  </conditionalFormatting>
  <conditionalFormatting sqref="U337">
    <cfRule type="expression" dxfId="5" priority="6" stopIfTrue="1">
      <formula>希望&lt;&gt;0</formula>
    </cfRule>
  </conditionalFormatting>
  <conditionalFormatting sqref="U338">
    <cfRule type="expression" dxfId="4" priority="5" stopIfTrue="1">
      <formula>希望&lt;&gt;0</formula>
    </cfRule>
  </conditionalFormatting>
  <conditionalFormatting sqref="U339">
    <cfRule type="expression" dxfId="3" priority="4" stopIfTrue="1">
      <formula>希望&lt;&gt;0</formula>
    </cfRule>
  </conditionalFormatting>
  <conditionalFormatting sqref="U340">
    <cfRule type="expression" dxfId="2" priority="3" stopIfTrue="1">
      <formula>希望&lt;&gt;0</formula>
    </cfRule>
  </conditionalFormatting>
  <conditionalFormatting sqref="U341">
    <cfRule type="expression" dxfId="1" priority="2" stopIfTrue="1">
      <formula>希望&lt;&gt;0</formula>
    </cfRule>
  </conditionalFormatting>
  <conditionalFormatting sqref="E345:V345">
    <cfRule type="expression" dxfId="0" priority="1" stopIfTrue="1">
      <formula>$A345&lt;&gt;0</formula>
    </cfRule>
  </conditionalFormatting>
  <dataValidations count="314">
    <dataValidation type="whole" imeMode="halfAlpha" allowBlank="1" showInputMessage="1" showErrorMessage="1" error="7桁の数字を入力してください" sqref="I20:M20" xr:uid="{8ADCBA97-B9CA-4112-B62E-371985B7B466}">
      <formula1>0</formula1>
      <formula2>9999999</formula2>
    </dataValidation>
    <dataValidation errorStyle="warning" imeMode="hiragana" allowBlank="1" showInputMessage="1" showErrorMessage="1" sqref="I22:V22" xr:uid="{095BA2FA-C14B-461D-BCCE-F51A029D5D97}"/>
    <dataValidation errorStyle="warning" imeMode="fullKatakana" allowBlank="1" showInputMessage="1" showErrorMessage="1" sqref="I24:V24" xr:uid="{5693AA4F-936C-47D2-A008-2C7AA829A40E}"/>
    <dataValidation errorStyle="warning" imeMode="hiragana" allowBlank="1" showInputMessage="1" showErrorMessage="1" sqref="I26:V26" xr:uid="{0D336B88-7384-4F68-90AF-A2CA977CFD65}"/>
    <dataValidation errorStyle="warning" imeMode="hiragana" allowBlank="1" showInputMessage="1" showErrorMessage="1" sqref="I28:V28" xr:uid="{7F61F76E-2291-4F1C-922B-97458E518979}"/>
    <dataValidation errorStyle="warning" imeMode="fullKatakana" allowBlank="1" showInputMessage="1" showErrorMessage="1" sqref="I30:V30" xr:uid="{838BB994-DB72-48EE-B518-2A624B479F1C}"/>
    <dataValidation errorStyle="warning" imeMode="hiragana" allowBlank="1" showInputMessage="1" showErrorMessage="1" sqref="I32:V32" xr:uid="{D09985CA-6E9C-4A6A-9CEF-40DFBB24D9D1}"/>
    <dataValidation errorStyle="warning" imeMode="halfAlpha" allowBlank="1" showInputMessage="1" showErrorMessage="1" sqref="I34:M34" xr:uid="{7E2672E8-56C4-460B-9CA3-F7213A8B326E}"/>
    <dataValidation errorStyle="warning" imeMode="halfAlpha" allowBlank="1" showInputMessage="1" showErrorMessage="1" sqref="I36:M36" xr:uid="{6DCDCE24-4F6E-4569-AF7E-DD70B26250E4}"/>
    <dataValidation errorStyle="warning" imeMode="halfAlpha" allowBlank="1" showInputMessage="1" showErrorMessage="1" sqref="I38:V38" xr:uid="{FCD904A9-FF02-4244-AEB0-F5AC7980018D}"/>
    <dataValidation type="list" imeMode="halfAlpha" allowBlank="1" showInputMessage="1" showErrorMessage="1" error="リストから選択してください" sqref="I40:M40" xr:uid="{78880801-78D7-4F32-BF8C-0FAFC54664FC}">
      <formula1>"一致する,一致しない"</formula1>
    </dataValidation>
    <dataValidation type="list" imeMode="halfAlpha" allowBlank="1" showInputMessage="1" showErrorMessage="1" error="リストから選択してください" sqref="I63:M63" xr:uid="{9352EEB0-5368-4A7C-802E-F5E869B5CEE9}">
      <formula1>"しない,する"</formula1>
    </dataValidation>
    <dataValidation type="whole" imeMode="halfAlpha" allowBlank="1" showInputMessage="1" showErrorMessage="1" error="7桁の数字を入力してください" sqref="I69:M69" xr:uid="{F4A40BC0-19D1-4744-90C8-AA64ADD055CA}">
      <formula1>0</formula1>
      <formula2>9999999</formula2>
    </dataValidation>
    <dataValidation errorStyle="warning" imeMode="hiragana" allowBlank="1" showInputMessage="1" showErrorMessage="1" sqref="I71:V71" xr:uid="{2DBE748D-365C-4775-BB44-F50BBE38A020}"/>
    <dataValidation errorStyle="warning" imeMode="fullKatakana" allowBlank="1" showInputMessage="1" showErrorMessage="1" sqref="I73:V73" xr:uid="{3CD1049C-F579-44BF-A590-35CBDDC407E5}"/>
    <dataValidation errorStyle="warning" imeMode="hiragana" allowBlank="1" showInputMessage="1" showErrorMessage="1" sqref="I75:V75" xr:uid="{04F698AC-629E-4FC0-8B0A-4432E68E9877}"/>
    <dataValidation errorStyle="warning" imeMode="hiragana" allowBlank="1" showInputMessage="1" showErrorMessage="1" sqref="I77:V77" xr:uid="{5044CC01-BA4F-40CA-B0D9-BAAEF90AC91F}"/>
    <dataValidation errorStyle="warning" imeMode="fullKatakana" allowBlank="1" showInputMessage="1" showErrorMessage="1" sqref="I79:V79" xr:uid="{2B30EF20-C861-43A2-91B6-23CBD56AF11B}"/>
    <dataValidation errorStyle="warning" imeMode="hiragana" allowBlank="1" showInputMessage="1" showErrorMessage="1" sqref="I81:V81" xr:uid="{2D43BE02-91D0-4AC1-AECE-1C5CC5B64A2B}"/>
    <dataValidation errorStyle="warning" imeMode="halfAlpha" allowBlank="1" showInputMessage="1" showErrorMessage="1" sqref="I83:M83" xr:uid="{63B389D7-BEF0-499F-B658-9C8F2DD68A97}"/>
    <dataValidation errorStyle="warning" imeMode="halfAlpha" allowBlank="1" showInputMessage="1" showErrorMessage="1" sqref="I85:M85" xr:uid="{B55AE6BD-4009-49D3-9DE3-4CC67ED7E49B}"/>
    <dataValidation errorStyle="warning" imeMode="halfAlpha" allowBlank="1" showInputMessage="1" showErrorMessage="1" sqref="I87:V87" xr:uid="{FC533D03-F471-455E-9AA4-25BAF4201DE8}"/>
    <dataValidation errorStyle="warning" imeMode="hiragana" allowBlank="1" showInputMessage="1" showErrorMessage="1" sqref="I112:V112" xr:uid="{93C0B567-CCBA-4AB4-9954-7205ECA7D3B6}"/>
    <dataValidation errorStyle="warning" imeMode="fullKatakana" allowBlank="1" showInputMessage="1" showErrorMessage="1" sqref="I114:V114" xr:uid="{34E78489-1E04-4649-ADE0-4819E605DA35}"/>
    <dataValidation errorStyle="warning" imeMode="hiragana" allowBlank="1" showInputMessage="1" showErrorMessage="1" sqref="I116:V116" xr:uid="{166833D6-06FF-4EDE-9101-CF5DAE78AF7C}"/>
    <dataValidation errorStyle="warning" imeMode="halfAlpha" allowBlank="1" showInputMessage="1" showErrorMessage="1" sqref="I118:M118" xr:uid="{4AF6C51D-24BB-4B9A-91C0-2F6EE95EA914}"/>
    <dataValidation errorStyle="warning" imeMode="halfAlpha" allowBlank="1" showInputMessage="1" showErrorMessage="1" sqref="I120:M120" xr:uid="{5BB1F22E-17FD-4EA0-8970-C8D28963556B}"/>
    <dataValidation errorStyle="warning" imeMode="halfAlpha" allowBlank="1" showInputMessage="1" showErrorMessage="1" sqref="I122:V122" xr:uid="{C603C371-21F1-447D-80A7-1B1435752D97}"/>
    <dataValidation type="list" imeMode="halfAlpha" allowBlank="1" showInputMessage="1" showErrorMessage="1" error="リストから選択してください" sqref="I149:M149" xr:uid="{A3A69766-6A6E-43D1-A081-A7F822790592}">
      <formula1>"しない,する"</formula1>
    </dataValidation>
    <dataValidation type="whole" imeMode="halfAlpha" allowBlank="1" showInputMessage="1" showErrorMessage="1" error="7桁の数字を入力してください" sqref="I151:M151" xr:uid="{129843EB-B666-4E8A-B1F4-1CD379557D16}">
      <formula1>0</formula1>
      <formula2>9999999</formula2>
    </dataValidation>
    <dataValidation errorStyle="warning" imeMode="hiragana" allowBlank="1" showInputMessage="1" showErrorMessage="1" sqref="I153:V153" xr:uid="{5746C67F-F6D5-46F7-A1D7-FD028CCE556B}"/>
    <dataValidation errorStyle="warning" imeMode="fullKatakana" allowBlank="1" showInputMessage="1" showErrorMessage="1" sqref="I155:V155" xr:uid="{3E630EBC-4026-4B1C-84D1-42C54EA99ED7}"/>
    <dataValidation errorStyle="warning" imeMode="hiragana" allowBlank="1" showInputMessage="1" showErrorMessage="1" sqref="I157:V157" xr:uid="{87E51225-62F6-4961-8556-311354671C43}"/>
    <dataValidation errorStyle="warning" imeMode="halfAlpha" allowBlank="1" showInputMessage="1" showErrorMessage="1" sqref="I159:M159" xr:uid="{E9778537-D0A6-4A16-A4C3-7F8DCDEED53B}"/>
    <dataValidation errorStyle="warning" imeMode="halfAlpha" allowBlank="1" showInputMessage="1" showErrorMessage="1" sqref="I161:M161" xr:uid="{C84A5B4A-8DB5-4AA0-A16A-26AD8B84CDF8}"/>
    <dataValidation type="list" imeMode="halfAlpha" allowBlank="1" showInputMessage="1" showErrorMessage="1" error="リストから選択してください" sqref="I168:M168" xr:uid="{FFD17AD4-CE4F-4BD4-9FBA-9BD531D999BE}">
      <formula1>"有,無"</formula1>
    </dataValidation>
    <dataValidation type="list" imeMode="halfAlpha" allowBlank="1" showInputMessage="1" showErrorMessage="1" error="リストから選択してください" sqref="I170:M170" xr:uid="{9580A52A-DC49-4576-B272-CAB85D59A1DF}">
      <formula1>"課税事業者,免税等事業者"</formula1>
    </dataValidation>
    <dataValidation type="list" imeMode="halfAlpha" allowBlank="1" showInputMessage="1" showErrorMessage="1" error="リストから選択してください" sqref="I172:M172" xr:uid="{98CB68D7-7DA4-49C3-A85F-C19602B5AF02}">
      <formula1>"有,無"</formula1>
    </dataValidation>
    <dataValidation type="whole" imeMode="halfAlpha" allowBlank="1" showInputMessage="1" showErrorMessage="1" error="有効な数字を入力してください。10兆円以上になる場合は、9,999,999,999と入力してください" sqref="I174:M174" xr:uid="{AC02A0ED-8EB8-409F-8E44-961882240B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7:M177" xr:uid="{C5E6AE11-C0B1-4930-897F-E950DD4B551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8:M178" xr:uid="{A82DD4D1-7B80-4F81-BBEE-8AE1168195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9:M179" xr:uid="{EA56116D-7D4A-4FF3-8C21-E562BFA24B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3:M183" xr:uid="{45DFA203-72B2-4AC0-A84C-FF9BA72322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6:M186" xr:uid="{6031F7A2-1BDD-4575-858B-2EB4F328A6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7:M187" xr:uid="{824AC807-FEC6-4AEE-ABB9-65EF50ECE2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8:M188" xr:uid="{68E4814D-5ED0-4521-92C7-4CCC3B32B1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9:M189" xr:uid="{54247EB4-7355-40C5-9B71-6DDD1BAB5122}">
      <formula1>-9999999999</formula1>
      <formula2>9999999999</formula2>
    </dataValidation>
    <dataValidation type="list" imeMode="halfAlpha" allowBlank="1" showInputMessage="1" showErrorMessage="1" error="リストから選択してください" sqref="K194" xr:uid="{A875CC7B-2B0E-4AFB-B739-F5B29FF15D4C}">
      <formula1>"○,　"</formula1>
    </dataValidation>
    <dataValidation type="list" imeMode="halfAlpha" allowBlank="1" showInputMessage="1" showErrorMessage="1" error="リストから選択してください" sqref="K195" xr:uid="{C4AEB6D4-516A-4D3A-A0B4-18417D665202}">
      <formula1>"○,　"</formula1>
    </dataValidation>
    <dataValidation errorStyle="warning" imeMode="hiragana" allowBlank="1" showInputMessage="1" showErrorMessage="1" sqref="L195:O195" xr:uid="{1A0C593A-09F7-4ADC-AD47-DD15F24E8A35}"/>
    <dataValidation type="list" imeMode="halfAlpha" allowBlank="1" showInputMessage="1" showErrorMessage="1" error="リストから選択してください" sqref="K196" xr:uid="{26F40EAC-941A-479D-9C30-5723DE04AB18}">
      <formula1>"○,　"</formula1>
    </dataValidation>
    <dataValidation errorStyle="warning" imeMode="hiragana" allowBlank="1" showInputMessage="1" showErrorMessage="1" sqref="L196:O196" xr:uid="{40392D5B-0974-4EE0-B7CA-00189A8D7024}"/>
    <dataValidation type="list" imeMode="halfAlpha" allowBlank="1" showInputMessage="1" showErrorMessage="1" error="リストから選択してください" sqref="K197:K198" xr:uid="{0E112ABA-4B5D-4C18-9BB4-90640CF3F486}">
      <formula1>"○,　"</formula1>
    </dataValidation>
    <dataValidation errorStyle="warning" imeMode="hiragana" allowBlank="1" showInputMessage="1" showErrorMessage="1" sqref="L197:O197" xr:uid="{7351A727-FE0D-46C4-9651-775326BD5BC2}"/>
    <dataValidation type="whole" imeMode="halfAlpha" allowBlank="1" showInputMessage="1" showErrorMessage="1" error="有効な数字を入力してください" sqref="P197:Q197" xr:uid="{2102A388-336B-49BF-863D-5FAFEECB4A38}">
      <formula1>0</formula1>
      <formula2>100</formula2>
    </dataValidation>
    <dataValidation errorStyle="warning" imeMode="hiragana" allowBlank="1" showInputMessage="1" showErrorMessage="1" sqref="L198:O198" xr:uid="{6E2698EF-2DFA-48C2-8EBC-C9525E56C9EB}"/>
    <dataValidation type="whole" imeMode="halfAlpha" allowBlank="1" showInputMessage="1" showErrorMessage="1" error="有効な数字を入力してください" sqref="P198:Q198" xr:uid="{1667069E-1D44-4F2B-BE1E-071C65C5DC5F}">
      <formula1>0</formula1>
      <formula2>100</formula2>
    </dataValidation>
    <dataValidation errorStyle="warning" imeMode="hiragana" allowBlank="1" showInputMessage="1" showErrorMessage="1" sqref="I200:M200" xr:uid="{7748697A-2D96-45F1-9AD4-6473C6616D49}"/>
    <dataValidation type="date" imeMode="halfAlpha" allowBlank="1" showInputMessage="1" showErrorMessage="1" error="有効な日付を入力してください" sqref="I202:M202" xr:uid="{DCADB9FF-EFEE-4D24-BCE8-671D6E808A33}">
      <formula1>92</formula1>
      <formula2>73415</formula2>
    </dataValidation>
    <dataValidation type="date" imeMode="halfAlpha" allowBlank="1" showInputMessage="1" showErrorMessage="1" error="有効な日付を入力してください" sqref="O202:R202" xr:uid="{5BAB9BAF-A2FF-4C8F-A0E0-34CF4A9D4BB7}">
      <formula1>92</formula1>
      <formula2>73415</formula2>
    </dataValidation>
    <dataValidation type="date" imeMode="halfAlpha" allowBlank="1" showInputMessage="1" showErrorMessage="1" error="有効な日付を入力してください" sqref="I204:M204" xr:uid="{03DD1426-8F36-42D8-B392-36DA3A050A33}">
      <formula1>92</formula1>
      <formula2>73415</formula2>
    </dataValidation>
    <dataValidation type="whole" imeMode="halfAlpha" allowBlank="1" showInputMessage="1" showErrorMessage="1" error="有効な数字を入力してください" sqref="I206:M206" xr:uid="{4F5AB003-B456-4109-9ED4-552A629E4FAA}">
      <formula1>0</formula1>
      <formula2>9999999999</formula2>
    </dataValidation>
    <dataValidation type="whole" imeMode="halfAlpha" allowBlank="1" showInputMessage="1" showErrorMessage="1" error="有効な数字を入力してください" sqref="I209:M209" xr:uid="{558846BB-5DF2-4271-AC7F-D87C77DE122C}">
      <formula1>0</formula1>
      <formula2>9999999999</formula2>
    </dataValidation>
    <dataValidation type="whole" imeMode="halfAlpha" allowBlank="1" showInputMessage="1" showErrorMessage="1" error="有効な数字を入力してください" sqref="I210:M210" xr:uid="{0AF59D53-0753-4313-A355-7369C65951D8}">
      <formula1>0</formula1>
      <formula2>9999999999</formula2>
    </dataValidation>
    <dataValidation type="whole" imeMode="halfAlpha" allowBlank="1" showInputMessage="1" showErrorMessage="1" error="有効な数字を入力してください" sqref="I211:M211" xr:uid="{C7215C02-7B60-4C80-B591-A32EA47A1D4F}">
      <formula1>0</formula1>
      <formula2>9999999999</formula2>
    </dataValidation>
    <dataValidation type="whole" imeMode="halfAlpha" allowBlank="1" showInputMessage="1" showErrorMessage="1" error="有効な数字を入力してください" sqref="I213:M213" xr:uid="{17E11287-3199-4C3F-BC7D-B55115DA5BCD}">
      <formula1>0</formula1>
      <formula2>9999999999</formula2>
    </dataValidation>
    <dataValidation type="whole" imeMode="halfAlpha" allowBlank="1" showInputMessage="1" showErrorMessage="1" error="有効な数字を入力してください" sqref="I215:M215" xr:uid="{F02F6B9C-78CF-4880-9F61-1FC7F62CB315}">
      <formula1>0</formula1>
      <formula2>9999999999</formula2>
    </dataValidation>
    <dataValidation type="list" imeMode="halfAlpha" allowBlank="1" showInputMessage="1" showErrorMessage="1" error="リストから選択してください" sqref="I217:M217" xr:uid="{B37A5B54-D87A-49FA-9AF2-6CBBE0D4E9C5}">
      <formula1>"無,有"</formula1>
    </dataValidation>
    <dataValidation type="whole" imeMode="halfAlpha" allowBlank="1" showInputMessage="1" showErrorMessage="1" error="有効な数字を入力してください" sqref="I219:M219" xr:uid="{77100BA1-5222-49D7-97E9-D0E5514D3783}">
      <formula1>0</formula1>
      <formula2>9999999999</formula2>
    </dataValidation>
    <dataValidation type="list" imeMode="halfAlpha" allowBlank="1" showInputMessage="1" showErrorMessage="1" error="リストから選択してください" sqref="I221:V221" xr:uid="{56141A69-FCD4-422F-A55C-E8465A0A0FE8}">
      <formula1>"無,有（A.主たる営業所(本社)及びB.契約する営業所（委任先）の両方）"</formula1>
    </dataValidation>
    <dataValidation type="list" imeMode="halfAlpha" allowBlank="1" showInputMessage="1" showErrorMessage="1" error="リストから選択してください" sqref="I223:V223" xr:uid="{EC456089-BA2C-47EF-B884-23B280E64006}">
      <formula1>"無,有（A.主たる営業所(本社)及びB.契約する営業所（委任先）の両方）"</formula1>
    </dataValidation>
    <dataValidation type="list" imeMode="halfAlpha" allowBlank="1" showInputMessage="1" showErrorMessage="1" error="リストから選択してください" sqref="I225:V225" xr:uid="{FFDD8C0E-8BC3-45A6-BE7B-9EB320101433}">
      <formula1>"無,有（A.主たる営業所(本社)及びB.契約する営業所（委任先）の両方）"</formula1>
    </dataValidation>
    <dataValidation errorStyle="warning" imeMode="halfAlpha" allowBlank="1" showInputMessage="1" showErrorMessage="1" sqref="I227:M227" xr:uid="{B2805CCE-2A98-48EA-A4BD-D5C409E8627A}"/>
    <dataValidation type="list" imeMode="halfAlpha" allowBlank="1" showInputMessage="1" showErrorMessage="1" error="リストから選択してください" sqref="I231:M231" xr:uid="{B7AD6BF2-1642-494A-B553-29854FAD0B04}">
      <formula1>"在籍していない,在籍している"</formula1>
    </dataValidation>
    <dataValidation type="list" imeMode="halfAlpha" allowBlank="1" showInputMessage="1" showErrorMessage="1" error="リストから選択してください" sqref="I232:M232" xr:uid="{66485FB5-4802-4F34-92B6-136D0A78F07F}">
      <formula1>"在籍していない,在籍している"</formula1>
    </dataValidation>
    <dataValidation type="list" imeMode="halfAlpha" allowBlank="1" showInputMessage="1" showErrorMessage="1" error="リストから選択してください" sqref="I233:M233" xr:uid="{A5DB5581-4442-4E65-9AD6-53037E915A8F}">
      <formula1>"在籍していない,在籍している"</formula1>
    </dataValidation>
    <dataValidation type="date" imeMode="halfAlpha" allowBlank="1" showInputMessage="1" showErrorMessage="1" error="有効な日付を入力してください" sqref="I242:M242" xr:uid="{2CAB03C5-1AA5-4C38-BC5F-D0018CE2EAC7}">
      <formula1>92</formula1>
      <formula2>73415</formula2>
    </dataValidation>
    <dataValidation type="date" imeMode="halfAlpha" allowBlank="1" showInputMessage="1" showErrorMessage="1" error="有効な日付を入力してください" sqref="O242:R242" xr:uid="{B9987CF3-DCA1-48BB-93A1-8CDE5FE217CE}">
      <formula1>92</formula1>
      <formula2>73415</formula2>
    </dataValidation>
    <dataValidation type="date" imeMode="halfAlpha" allowBlank="1" showInputMessage="1" showErrorMessage="1" error="有効な日付を入力してください" sqref="I244:M244" xr:uid="{A56BB6AC-73A7-4144-87B5-4DFD8BE64E4F}">
      <formula1>92</formula1>
      <formula2>73415</formula2>
    </dataValidation>
    <dataValidation type="date" imeMode="halfAlpha" allowBlank="1" showInputMessage="1" showErrorMessage="1" error="有効な日付を入力してください" sqref="O244:R244" xr:uid="{41BEF379-8569-436A-976D-BA6AD1E65EC7}">
      <formula1>92</formula1>
      <formula2>73415</formula2>
    </dataValidation>
    <dataValidation type="whole" imeMode="halfAlpha" allowBlank="1" showInputMessage="1" showErrorMessage="1" error="有効な数字を入力してください。10兆円以上になる場合は、9,999,999,999と入力してください" sqref="K248:N248" xr:uid="{F04A324C-DDA3-4964-8C86-B246761ABB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8:R248" xr:uid="{986628C2-C75C-45A7-81FB-A98CCCF7E76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8:V248" xr:uid="{535F50EE-4BDA-4A2A-9E43-B09F6CC00F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9:N249" xr:uid="{7DEE3041-A844-4969-8B58-CAC442F582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9:R249" xr:uid="{A07FAC06-B169-4243-98D7-5999D60D2B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9:V249" xr:uid="{14B1715D-69D1-4C89-A084-99D3BE7694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0:N250" xr:uid="{4AC71BFF-060C-4EAF-87D4-E05CD11774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0:R250" xr:uid="{54025290-5253-4B3B-864E-2345F09AE2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0:V250" xr:uid="{8F488E20-D2BB-4CFD-8E41-E7B91E2E64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1:N251" xr:uid="{2086137E-CC0C-4962-8136-DD98D38004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1:R251" xr:uid="{A3BE3C4D-7B80-472E-85BC-35CFC1EDFE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1:V251" xr:uid="{916821BC-D067-439B-9BA8-50E9952B84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2:N252" xr:uid="{D0572E3C-695C-4487-80EA-738E17F65E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2:R252" xr:uid="{28C0B65C-99DA-4ADE-93E4-6A82BA1556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2:V252" xr:uid="{04D72D5E-F02F-4B6E-A5C8-06C77DE6C6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3:N253" xr:uid="{D2637679-652B-44E3-B846-F14F7D6204C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3:R253" xr:uid="{AC6B94C0-51E7-4E7C-B3E0-347D5E5449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3:V253" xr:uid="{BC37FAEE-B0C1-4AAC-BD68-09266FB9EC24}">
      <formula1>-9999999999</formula1>
      <formula2>9999999999</formula2>
    </dataValidation>
    <dataValidation type="whole" imeMode="halfAlpha" allowBlank="1" showInputMessage="1" showErrorMessage="1" error="有効な数字を入力してください" sqref="K263:L263" xr:uid="{F9F7A529-9FA1-42D2-9A6F-7B9D6131AAE1}">
      <formula1>0</formula1>
      <formula2>9999999999</formula2>
    </dataValidation>
    <dataValidation type="whole" imeMode="halfAlpha" allowBlank="1" showInputMessage="1" showErrorMessage="1" error="有効な数字を入力してください" sqref="K264:L264" xr:uid="{79202404-CC79-4D55-8D75-0F1C5A8288AF}">
      <formula1>0</formula1>
      <formula2>9999999999</formula2>
    </dataValidation>
    <dataValidation type="whole" imeMode="halfAlpha" allowBlank="1" showInputMessage="1" showErrorMessage="1" error="有効な数字を入力してください" sqref="K265:L265" xr:uid="{67F05987-2461-420A-9B98-86B30F11E9AA}">
      <formula1>0</formula1>
      <formula2>9999999999</formula2>
    </dataValidation>
    <dataValidation type="whole" imeMode="halfAlpha" allowBlank="1" showInputMessage="1" showErrorMessage="1" error="有効な数字を入力してください" sqref="K266:L266" xr:uid="{B25A6E0E-7FBE-4765-BB63-D900370495A4}">
      <formula1>0</formula1>
      <formula2>9999999999</formula2>
    </dataValidation>
    <dataValidation type="whole" imeMode="halfAlpha" allowBlank="1" showInputMessage="1" showErrorMessage="1" error="有効な数字を入力してください" sqref="K267:L267" xr:uid="{AB7C9528-8F86-43EE-AA4B-74A685F661D8}">
      <formula1>0</formula1>
      <formula2>9999999999</formula2>
    </dataValidation>
    <dataValidation type="whole" imeMode="halfAlpha" allowBlank="1" showInputMessage="1" showErrorMessage="1" error="有効な数字を入力してください" sqref="K268:L268" xr:uid="{5B085192-4B99-4C56-A0F3-9D1B0E924455}">
      <formula1>0</formula1>
      <formula2>9999999999</formula2>
    </dataValidation>
    <dataValidation type="whole" imeMode="halfAlpha" allowBlank="1" showInputMessage="1" showErrorMessage="1" error="有効な数字を入力してください" sqref="K269:L269" xr:uid="{21ED8AD4-8C22-4285-B8DF-5724293F2FAB}">
      <formula1>0</formula1>
      <formula2>9999999999</formula2>
    </dataValidation>
    <dataValidation type="whole" imeMode="halfAlpha" allowBlank="1" showInputMessage="1" showErrorMessage="1" error="有効な数字を入力してください" sqref="K270:L270" xr:uid="{351BAA66-7F36-4322-9DB9-765BD3C30182}">
      <formula1>0</formula1>
      <formula2>9999999999</formula2>
    </dataValidation>
    <dataValidation type="whole" imeMode="halfAlpha" allowBlank="1" showInputMessage="1" showErrorMessage="1" error="有効な数字を入力してください" sqref="K271:L271" xr:uid="{3911951F-113D-4C92-A5AB-F7F69E035879}">
      <formula1>0</formula1>
      <formula2>9999999999</formula2>
    </dataValidation>
    <dataValidation type="whole" imeMode="halfAlpha" allowBlank="1" showInputMessage="1" showErrorMessage="1" error="有効な数字を入力してください" sqref="K272:L272" xr:uid="{7A449744-DE44-426F-A69E-180338076832}">
      <formula1>0</formula1>
      <formula2>9999999999</formula2>
    </dataValidation>
    <dataValidation type="whole" imeMode="halfAlpha" allowBlank="1" showInputMessage="1" showErrorMessage="1" error="有効な数字を入力してください" sqref="K273:L273" xr:uid="{D9626743-CD53-4331-A7E3-BE7BEDFF32F9}">
      <formula1>0</formula1>
      <formula2>9999999999</formula2>
    </dataValidation>
    <dataValidation type="whole" imeMode="halfAlpha" allowBlank="1" showInputMessage="1" showErrorMessage="1" error="有効な数字を入力してください" sqref="K274:L274" xr:uid="{DDE81BC5-83CC-4BA8-A32F-8105245C0C1A}">
      <formula1>0</formula1>
      <formula2>9999999999</formula2>
    </dataValidation>
    <dataValidation type="whole" imeMode="halfAlpha" allowBlank="1" showInputMessage="1" showErrorMessage="1" error="有効な数字を入力してください" sqref="K275:L275" xr:uid="{ED4E8C9F-0ACA-4A10-8BD8-664E8D31ADED}">
      <formula1>0</formula1>
      <formula2>9999999999</formula2>
    </dataValidation>
    <dataValidation type="whole" imeMode="halfAlpha" allowBlank="1" showInputMessage="1" showErrorMessage="1" error="有効な数字を入力してください" sqref="K276:L276" xr:uid="{B99CEE4C-2C9C-4209-8BDB-5660571C321D}">
      <formula1>0</formula1>
      <formula2>9999999999</formula2>
    </dataValidation>
    <dataValidation type="whole" imeMode="halfAlpha" allowBlank="1" showInputMessage="1" showErrorMessage="1" error="有効な数字を入力してください" sqref="K277:L277" xr:uid="{45073B5D-AD74-4D8C-BBD8-0972EC15A3B0}">
      <formula1>0</formula1>
      <formula2>9999999999</formula2>
    </dataValidation>
    <dataValidation type="whole" imeMode="halfAlpha" allowBlank="1" showInputMessage="1" showErrorMessage="1" error="有効な数字を入力してください" sqref="K278:L278" xr:uid="{5996A409-EC71-4D39-B576-C4C74794D73B}">
      <formula1>0</formula1>
      <formula2>9999999999</formula2>
    </dataValidation>
    <dataValidation type="whole" imeMode="halfAlpha" allowBlank="1" showInputMessage="1" showErrorMessage="1" error="有効な数字を入力してください" sqref="K279:L279" xr:uid="{0EE0FBF4-C562-4199-9983-6248A76ED3E0}">
      <formula1>0</formula1>
      <formula2>9999999999</formula2>
    </dataValidation>
    <dataValidation type="whole" imeMode="halfAlpha" allowBlank="1" showInputMessage="1" showErrorMessage="1" error="有効な数字を入力してください" sqref="K280:L280" xr:uid="{54B90A3A-1160-45E4-BD03-D2B439820788}">
      <formula1>0</formula1>
      <formula2>9999999999</formula2>
    </dataValidation>
    <dataValidation type="whole" imeMode="halfAlpha" allowBlank="1" showInputMessage="1" showErrorMessage="1" error="有効な数字を入力してください" sqref="K281:L281" xr:uid="{4BFBA5FD-DE04-4460-BF1A-3A74332ADCF9}">
      <formula1>0</formula1>
      <formula2>9999999999</formula2>
    </dataValidation>
    <dataValidation type="whole" imeMode="halfAlpha" allowBlank="1" showInputMessage="1" showErrorMessage="1" error="有効な数字を入力してください" sqref="K282:L282" xr:uid="{C0270EB5-2E8A-4640-BEBC-A1CB0C9DD1D0}">
      <formula1>0</formula1>
      <formula2>9999999999</formula2>
    </dataValidation>
    <dataValidation type="whole" imeMode="halfAlpha" allowBlank="1" showInputMessage="1" showErrorMessage="1" error="有効な数字を入力してください" sqref="K283:L283" xr:uid="{AE355A35-67F5-471A-A252-94BE9C92198C}">
      <formula1>0</formula1>
      <formula2>9999999999</formula2>
    </dataValidation>
    <dataValidation type="whole" imeMode="halfAlpha" allowBlank="1" showInputMessage="1" showErrorMessage="1" error="有効な数字を入力してください" sqref="K284:L284" xr:uid="{AA65CA3E-1FF4-48BB-844C-3DD6226A83D2}">
      <formula1>0</formula1>
      <formula2>9999999999</formula2>
    </dataValidation>
    <dataValidation type="whole" imeMode="halfAlpha" allowBlank="1" showInputMessage="1" showErrorMessage="1" error="有効な数字を入力してください" sqref="K285:L285" xr:uid="{ABE71AED-A1A4-4C74-AAA2-628D075E23EF}">
      <formula1>0</formula1>
      <formula2>9999999999</formula2>
    </dataValidation>
    <dataValidation type="whole" imeMode="halfAlpha" allowBlank="1" showInputMessage="1" showErrorMessage="1" error="有効な数字を入力してください" sqref="K286:L286" xr:uid="{587255EA-C33E-4955-ABCB-F32083D46A75}">
      <formula1>0</formula1>
      <formula2>9999999999</formula2>
    </dataValidation>
    <dataValidation type="whole" imeMode="halfAlpha" allowBlank="1" showInputMessage="1" showErrorMessage="1" error="有効な数字を入力してください" sqref="K287:L287" xr:uid="{0D6C632F-D806-4FF8-BCBF-0DE18339F516}">
      <formula1>0</formula1>
      <formula2>9999999999</formula2>
    </dataValidation>
    <dataValidation type="whole" imeMode="halfAlpha" allowBlank="1" showInputMessage="1" showErrorMessage="1" error="有効な数字を入力してください" sqref="K288:L288" xr:uid="{12A6DB14-CF91-463D-BBB4-2D35F480F335}">
      <formula1>0</formula1>
      <formula2>9999999999</formula2>
    </dataValidation>
    <dataValidation type="whole" imeMode="halfAlpha" allowBlank="1" showInputMessage="1" showErrorMessage="1" error="有効な数字を入力してください" sqref="K289:L289" xr:uid="{D8689426-2025-4731-A817-C6710ACBF586}">
      <formula1>0</formula1>
      <formula2>9999999999</formula2>
    </dataValidation>
    <dataValidation type="whole" imeMode="halfAlpha" allowBlank="1" showInputMessage="1" showErrorMessage="1" error="有効な数字を入力してください" sqref="K290:L290" xr:uid="{4F0255E9-EFAA-4063-A1DE-BCE2FA492125}">
      <formula1>0</formula1>
      <formula2>9999999999</formula2>
    </dataValidation>
    <dataValidation type="whole" imeMode="halfAlpha" allowBlank="1" showInputMessage="1" showErrorMessage="1" error="有効な数字を入力してください" sqref="K291:L291" xr:uid="{681DC0FD-B654-4DB7-AFF3-34DD0AFC2E52}">
      <formula1>0</formula1>
      <formula2>9999999999</formula2>
    </dataValidation>
    <dataValidation type="whole" imeMode="halfAlpha" allowBlank="1" showInputMessage="1" showErrorMessage="1" error="有効な数字を入力してください" sqref="K292:L292" xr:uid="{7B62E836-6919-45FB-B0F7-A7AB3101601D}">
      <formula1>0</formula1>
      <formula2>9999999999</formula2>
    </dataValidation>
    <dataValidation type="whole" imeMode="halfAlpha" allowBlank="1" showInputMessage="1" showErrorMessage="1" error="有効な数字を入力してください" sqref="K293:L293" xr:uid="{D07AEBFD-3574-4F0B-8BAE-358CFA4D5A66}">
      <formula1>0</formula1>
      <formula2>9999999999</formula2>
    </dataValidation>
    <dataValidation type="whole" imeMode="halfAlpha" allowBlank="1" showInputMessage="1" showErrorMessage="1" error="有効な数字を入力してください" sqref="K294:L294" xr:uid="{50102721-3759-450F-AA80-6F2933E4726D}">
      <formula1>0</formula1>
      <formula2>9999999999</formula2>
    </dataValidation>
    <dataValidation type="whole" imeMode="halfAlpha" allowBlank="1" showInputMessage="1" showErrorMessage="1" error="有効な数字を入力してください" sqref="K295:L295" xr:uid="{DD458667-B9A7-48B6-A7BC-F8AA19CBA3DB}">
      <formula1>0</formula1>
      <formula2>9999999999</formula2>
    </dataValidation>
    <dataValidation type="whole" imeMode="halfAlpha" allowBlank="1" showInputMessage="1" showErrorMessage="1" error="有効な数字を入力してください" sqref="K296:L296" xr:uid="{9AB74DD8-5E2D-49BE-8389-205B3BB882F1}">
      <formula1>0</formula1>
      <formula2>9999999999</formula2>
    </dataValidation>
    <dataValidation type="whole" imeMode="halfAlpha" allowBlank="1" showInputMessage="1" showErrorMessage="1" error="有効な数字を入力してください" sqref="K297:L297" xr:uid="{6035B2BD-DA3C-4F99-8E02-39F918044204}">
      <formula1>0</formula1>
      <formula2>9999999999</formula2>
    </dataValidation>
    <dataValidation type="whole" imeMode="halfAlpha" allowBlank="1" showInputMessage="1" showErrorMessage="1" error="有効な数字を入力してください" sqref="K298:L298" xr:uid="{14E0AD32-2FFC-451C-8BCD-4EB739CE497D}">
      <formula1>0</formula1>
      <formula2>9999999999</formula2>
    </dataValidation>
    <dataValidation type="whole" imeMode="halfAlpha" allowBlank="1" showInputMessage="1" showErrorMessage="1" error="有効な数字を入力してください" sqref="K299:L299" xr:uid="{3A200548-EF25-4A35-B567-26768DB35CE8}">
      <formula1>0</formula1>
      <formula2>9999999999</formula2>
    </dataValidation>
    <dataValidation type="whole" imeMode="halfAlpha" allowBlank="1" showInputMessage="1" showErrorMessage="1" error="有効な数字を入力してください" sqref="K300:L300" xr:uid="{72521F35-4535-48E9-99F8-21A453FDB6DC}">
      <formula1>0</formula1>
      <formula2>9999999999</formula2>
    </dataValidation>
    <dataValidation type="whole" imeMode="halfAlpha" allowBlank="1" showInputMessage="1" showErrorMessage="1" error="有効な数字を入力してください" sqref="K301:L301" xr:uid="{8FC895A3-E526-4197-A652-921DF8294B0D}">
      <formula1>0</formula1>
      <formula2>9999999999</formula2>
    </dataValidation>
    <dataValidation type="whole" imeMode="halfAlpha" allowBlank="1" showInputMessage="1" showErrorMessage="1" error="有効な数字を入力してください" sqref="K302:L302" xr:uid="{BFF43192-BD84-49DB-AA6C-A56D8DA8CF69}">
      <formula1>0</formula1>
      <formula2>9999999999</formula2>
    </dataValidation>
    <dataValidation type="whole" imeMode="halfAlpha" allowBlank="1" showInputMessage="1" showErrorMessage="1" error="有効な数字を入力してください" sqref="K303:L303" xr:uid="{E0E4F4C0-8390-4AF9-8278-49874A302081}">
      <formula1>0</formula1>
      <formula2>9999999999</formula2>
    </dataValidation>
    <dataValidation type="whole" imeMode="halfAlpha" allowBlank="1" showInputMessage="1" showErrorMessage="1" error="有効な数字を入力してください" sqref="K304:L304" xr:uid="{3366C523-DE42-4A45-8AB5-9A5B495DE7B4}">
      <formula1>0</formula1>
      <formula2>9999999999</formula2>
    </dataValidation>
    <dataValidation type="whole" imeMode="halfAlpha" allowBlank="1" showInputMessage="1" showErrorMessage="1" error="有効な数字を入力してください" sqref="K305:L305" xr:uid="{EC2AD2D1-9997-4CE5-BC1E-1587A0E6DA11}">
      <formula1>0</formula1>
      <formula2>9999999999</formula2>
    </dataValidation>
    <dataValidation type="whole" imeMode="halfAlpha" allowBlank="1" showInputMessage="1" showErrorMessage="1" error="有効な数字を入力してください" sqref="K306:L306" xr:uid="{76BDD870-1A23-4A84-BA64-2D88EE977940}">
      <formula1>0</formula1>
      <formula2>9999999999</formula2>
    </dataValidation>
    <dataValidation type="whole" imeMode="halfAlpha" allowBlank="1" showInputMessage="1" showErrorMessage="1" error="有効な数字を入力してください" sqref="U263:V263" xr:uid="{63DDC0AB-11A9-43E6-9D8A-436DE91B9F3C}">
      <formula1>0</formula1>
      <formula2>9999999999</formula2>
    </dataValidation>
    <dataValidation type="whole" imeMode="halfAlpha" allowBlank="1" showInputMessage="1" showErrorMessage="1" error="有効な数字を入力してください" sqref="U264:V264" xr:uid="{7C04BE87-0FF6-4563-9C5A-ADCC4B8BD4BC}">
      <formula1>0</formula1>
      <formula2>9999999999</formula2>
    </dataValidation>
    <dataValidation type="whole" imeMode="halfAlpha" allowBlank="1" showInputMessage="1" showErrorMessage="1" error="有効な数字を入力してください" sqref="U265:V265" xr:uid="{911E6614-EEEF-4127-8118-83CD7BCB1F62}">
      <formula1>0</formula1>
      <formula2>9999999999</formula2>
    </dataValidation>
    <dataValidation type="whole" imeMode="halfAlpha" allowBlank="1" showInputMessage="1" showErrorMessage="1" error="有効な数字を入力してください" sqref="U266:V266" xr:uid="{6373A549-43EC-4D81-9F85-2AF6F9328893}">
      <formula1>0</formula1>
      <formula2>9999999999</formula2>
    </dataValidation>
    <dataValidation type="whole" imeMode="halfAlpha" allowBlank="1" showInputMessage="1" showErrorMessage="1" error="有効な数字を入力してください" sqref="U267:V267" xr:uid="{9219FCD0-0240-4451-8758-749EE4C1A031}">
      <formula1>0</formula1>
      <formula2>9999999999</formula2>
    </dataValidation>
    <dataValidation type="whole" imeMode="halfAlpha" allowBlank="1" showInputMessage="1" showErrorMessage="1" error="有効な数字を入力してください" sqref="U268:V268" xr:uid="{7ADBC5C2-9786-482A-B4F2-CB38092F3BF5}">
      <formula1>0</formula1>
      <formula2>9999999999</formula2>
    </dataValidation>
    <dataValidation type="whole" imeMode="halfAlpha" allowBlank="1" showInputMessage="1" showErrorMessage="1" error="有効な数字を入力してください" sqref="U269:V269" xr:uid="{87F4E90B-697A-40F2-A53F-F57E32A4B3F8}">
      <formula1>0</formula1>
      <formula2>9999999999</formula2>
    </dataValidation>
    <dataValidation type="whole" imeMode="halfAlpha" allowBlank="1" showInputMessage="1" showErrorMessage="1" error="有効な数字を入力してください" sqref="U270:V270" xr:uid="{0DAF9F09-C4F1-45F6-AD0B-BD152CDD8C89}">
      <formula1>0</formula1>
      <formula2>9999999999</formula2>
    </dataValidation>
    <dataValidation type="whole" imeMode="halfAlpha" allowBlank="1" showInputMessage="1" showErrorMessage="1" error="有効な数字を入力してください" sqref="U271:V271" xr:uid="{FF6F714A-B87F-47F2-9E76-503C4DE753DA}">
      <formula1>0</formula1>
      <formula2>9999999999</formula2>
    </dataValidation>
    <dataValidation type="whole" imeMode="halfAlpha" allowBlank="1" showInputMessage="1" showErrorMessage="1" error="有効な数字を入力してください" sqref="U272:V272" xr:uid="{1D4B7B09-552B-45C2-9F1E-0B145C0EF1BC}">
      <formula1>0</formula1>
      <formula2>9999999999</formula2>
    </dataValidation>
    <dataValidation type="whole" imeMode="halfAlpha" allowBlank="1" showInputMessage="1" showErrorMessage="1" error="有効な数字を入力してください" sqref="U273:V273" xr:uid="{F515DE45-A2FA-48C9-901D-49BAA9A7ADC2}">
      <formula1>0</formula1>
      <formula2>9999999999</formula2>
    </dataValidation>
    <dataValidation type="whole" imeMode="halfAlpha" allowBlank="1" showInputMessage="1" showErrorMessage="1" error="有効な数字を入力してください" sqref="U274:V274" xr:uid="{33ED8FFE-2929-47A7-8269-7C18F0C525AF}">
      <formula1>0</formula1>
      <formula2>9999999999</formula2>
    </dataValidation>
    <dataValidation type="whole" imeMode="halfAlpha" allowBlank="1" showInputMessage="1" showErrorMessage="1" error="有効な数字を入力してください" sqref="U275:V275" xr:uid="{5F4ECCAE-FA79-4E47-BC18-6C14A7DE6037}">
      <formula1>0</formula1>
      <formula2>9999999999</formula2>
    </dataValidation>
    <dataValidation type="whole" imeMode="halfAlpha" allowBlank="1" showInputMessage="1" showErrorMessage="1" error="有効な数字を入力してください" sqref="U276:V276" xr:uid="{708EB6DA-C72B-4EFC-B0A7-A4EFFDE400F9}">
      <formula1>0</formula1>
      <formula2>9999999999</formula2>
    </dataValidation>
    <dataValidation type="whole" imeMode="halfAlpha" allowBlank="1" showInputMessage="1" showErrorMessage="1" error="有効な数字を入力してください" sqref="U277:V277" xr:uid="{5DB5D16B-E210-4C77-928F-03D7BAA1B57B}">
      <formula1>0</formula1>
      <formula2>9999999999</formula2>
    </dataValidation>
    <dataValidation type="whole" imeMode="halfAlpha" allowBlank="1" showInputMessage="1" showErrorMessage="1" error="有効な数字を入力してください" sqref="U278:V278" xr:uid="{34FCE721-1A85-4DFD-AF72-DFCBF8021868}">
      <formula1>0</formula1>
      <formula2>9999999999</formula2>
    </dataValidation>
    <dataValidation type="whole" imeMode="halfAlpha" allowBlank="1" showInputMessage="1" showErrorMessage="1" error="有効な数字を入力してください" sqref="U279:V279" xr:uid="{ACB9B8E8-7E10-43D2-9BE3-28B803251E90}">
      <formula1>0</formula1>
      <formula2>9999999999</formula2>
    </dataValidation>
    <dataValidation type="whole" imeMode="halfAlpha" allowBlank="1" showInputMessage="1" showErrorMessage="1" error="有効な数字を入力してください" sqref="U280:V280" xr:uid="{A100EA34-D865-479C-9320-FDA20442E64B}">
      <formula1>0</formula1>
      <formula2>9999999999</formula2>
    </dataValidation>
    <dataValidation type="whole" imeMode="halfAlpha" allowBlank="1" showInputMessage="1" showErrorMessage="1" error="有効な数字を入力してください" sqref="U281:V281" xr:uid="{EAEC2D38-2C61-4779-81F6-B5F04A1BE215}">
      <formula1>0</formula1>
      <formula2>9999999999</formula2>
    </dataValidation>
    <dataValidation type="whole" imeMode="halfAlpha" allowBlank="1" showInputMessage="1" showErrorMessage="1" error="有効な数字を入力してください" sqref="U282:V282" xr:uid="{59A14A5B-1FA5-4D48-BF45-BC4C47AC74AE}">
      <formula1>0</formula1>
      <formula2>9999999999</formula2>
    </dataValidation>
    <dataValidation type="whole" imeMode="halfAlpha" allowBlank="1" showInputMessage="1" showErrorMessage="1" error="有効な数字を入力してください" sqref="U283:V283" xr:uid="{DC4A1F72-24CE-4679-B8BD-0C78ACF11459}">
      <formula1>0</formula1>
      <formula2>9999999999</formula2>
    </dataValidation>
    <dataValidation type="whole" imeMode="halfAlpha" allowBlank="1" showInputMessage="1" showErrorMessage="1" error="有効な数字を入力してください" sqref="U284:V284" xr:uid="{930440EF-E112-4DCB-9BEE-F69BF23C2A92}">
      <formula1>0</formula1>
      <formula2>9999999999</formula2>
    </dataValidation>
    <dataValidation type="whole" imeMode="halfAlpha" allowBlank="1" showInputMessage="1" showErrorMessage="1" error="有効な数字を入力してください" sqref="U285:V285" xr:uid="{7E61E0A2-9E5A-4268-B671-0CCC311C5C37}">
      <formula1>0</formula1>
      <formula2>9999999999</formula2>
    </dataValidation>
    <dataValidation type="whole" imeMode="halfAlpha" allowBlank="1" showInputMessage="1" showErrorMessage="1" error="有効な数字を入力してください" sqref="U286:V286" xr:uid="{D1E33247-E7E5-4576-86A0-71424CC1C982}">
      <formula1>0</formula1>
      <formula2>9999999999</formula2>
    </dataValidation>
    <dataValidation type="whole" imeMode="halfAlpha" allowBlank="1" showInputMessage="1" showErrorMessage="1" error="有効な数字を入力してください" sqref="U287:V287" xr:uid="{3C764A2D-8A04-4066-8E49-2BB337AA0E81}">
      <formula1>0</formula1>
      <formula2>9999999999</formula2>
    </dataValidation>
    <dataValidation type="whole" imeMode="halfAlpha" allowBlank="1" showInputMessage="1" showErrorMessage="1" error="有効な数字を入力してください" sqref="U288:V288" xr:uid="{85EB534D-DD33-4A41-AE4D-19FCEC1B6B74}">
      <formula1>0</formula1>
      <formula2>9999999999</formula2>
    </dataValidation>
    <dataValidation type="whole" imeMode="halfAlpha" allowBlank="1" showInputMessage="1" showErrorMessage="1" error="有効な数字を入力してください" sqref="U289:V289" xr:uid="{ED0EB400-DCD7-477A-836C-AB8BC216081C}">
      <formula1>0</formula1>
      <formula2>9999999999</formula2>
    </dataValidation>
    <dataValidation type="whole" imeMode="halfAlpha" allowBlank="1" showInputMessage="1" showErrorMessage="1" error="有効な数字を入力してください" sqref="U290:V290" xr:uid="{18E0CD7E-58E1-418C-91CF-4D1CAD3F0AA4}">
      <formula1>0</formula1>
      <formula2>9999999999</formula2>
    </dataValidation>
    <dataValidation type="whole" imeMode="halfAlpha" allowBlank="1" showInputMessage="1" showErrorMessage="1" error="有効な数字を入力してください" sqref="U291:V291" xr:uid="{9AA46E0E-4AD3-428F-8A98-15C7D9A50A58}">
      <formula1>0</formula1>
      <formula2>9999999999</formula2>
    </dataValidation>
    <dataValidation type="whole" imeMode="halfAlpha" allowBlank="1" showInputMessage="1" showErrorMessage="1" error="有効な数字を入力してください" sqref="U292:V292" xr:uid="{EB57F7B4-32D7-45B2-A032-069796343A1C}">
      <formula1>0</formula1>
      <formula2>9999999999</formula2>
    </dataValidation>
    <dataValidation type="whole" imeMode="halfAlpha" allowBlank="1" showInputMessage="1" showErrorMessage="1" error="有効な数字を入力してください" sqref="U293:V293" xr:uid="{15D5E191-5FA8-437D-A13C-1114F4EB361A}">
      <formula1>0</formula1>
      <formula2>9999999999</formula2>
    </dataValidation>
    <dataValidation type="whole" imeMode="halfAlpha" allowBlank="1" showInputMessage="1" showErrorMessage="1" error="有効な数字を入力してください" sqref="U294:V294" xr:uid="{E28028EF-7B6F-4869-A7B0-1FFC1E2E5AF4}">
      <formula1>0</formula1>
      <formula2>9999999999</formula2>
    </dataValidation>
    <dataValidation type="whole" imeMode="halfAlpha" allowBlank="1" showInputMessage="1" showErrorMessage="1" error="有効な数字を入力してください" sqref="U295:V295" xr:uid="{BAC9A8B7-51B9-4BF6-A723-965C1F156C19}">
      <formula1>0</formula1>
      <formula2>9999999999</formula2>
    </dataValidation>
    <dataValidation type="whole" imeMode="halfAlpha" allowBlank="1" showInputMessage="1" showErrorMessage="1" error="有効な数字を入力してください" sqref="U296:V296" xr:uid="{B0D5A312-A862-4865-9FF1-C55576BC544A}">
      <formula1>0</formula1>
      <formula2>9999999999</formula2>
    </dataValidation>
    <dataValidation type="whole" imeMode="halfAlpha" allowBlank="1" showInputMessage="1" showErrorMessage="1" error="有効な数字を入力してください" sqref="U297:V297" xr:uid="{1BA396BF-AA2F-4F28-AD22-ED0170D997DF}">
      <formula1>0</formula1>
      <formula2>9999999999</formula2>
    </dataValidation>
    <dataValidation type="whole" imeMode="halfAlpha" allowBlank="1" showInputMessage="1" showErrorMessage="1" error="有効な数字を入力してください" sqref="U298:V298" xr:uid="{191FD770-AAFD-467B-990D-A7954E714E79}">
      <formula1>0</formula1>
      <formula2>9999999999</formula2>
    </dataValidation>
    <dataValidation type="whole" imeMode="halfAlpha" allowBlank="1" showInputMessage="1" showErrorMessage="1" error="有効な数字を入力してください" sqref="U299:V299" xr:uid="{715AE628-8B2B-4929-A743-F378079380AF}">
      <formula1>0</formula1>
      <formula2>9999999999</formula2>
    </dataValidation>
    <dataValidation type="whole" imeMode="halfAlpha" allowBlank="1" showInputMessage="1" showErrorMessage="1" error="有効な数字を入力してください" sqref="U300:V300" xr:uid="{066A786A-E2CC-42CB-A78A-832BE35C071E}">
      <formula1>0</formula1>
      <formula2>9999999999</formula2>
    </dataValidation>
    <dataValidation type="whole" imeMode="halfAlpha" allowBlank="1" showInputMessage="1" showErrorMessage="1" error="有効な数字を入力してください" sqref="U301:V301" xr:uid="{5AA5A8C3-3735-4F6E-B128-4D4EEFCABA38}">
      <formula1>0</formula1>
      <formula2>9999999999</formula2>
    </dataValidation>
    <dataValidation type="whole" imeMode="halfAlpha" allowBlank="1" showInputMessage="1" showErrorMessage="1" error="有効な数字を入力してください" sqref="U302:V302" xr:uid="{E785273A-84F8-4D34-A6A1-617D9C3CB7F2}">
      <formula1>0</formula1>
      <formula2>9999999999</formula2>
    </dataValidation>
    <dataValidation type="whole" imeMode="halfAlpha" allowBlank="1" showInputMessage="1" showErrorMessage="1" error="有効な数字を入力してください" sqref="U303:V303" xr:uid="{26372E9C-F32C-465C-92D4-067221C1642F}">
      <formula1>0</formula1>
      <formula2>9999999999</formula2>
    </dataValidation>
    <dataValidation type="whole" imeMode="halfAlpha" allowBlank="1" showInputMessage="1" showErrorMessage="1" error="有効な数字を入力してください" sqref="U304:V304" xr:uid="{64FF6FC5-B1C7-4B3E-882C-E13B9B3E0924}">
      <formula1>0</formula1>
      <formula2>9999999999</formula2>
    </dataValidation>
    <dataValidation type="whole" imeMode="halfAlpha" allowBlank="1" showInputMessage="1" showErrorMessage="1" error="有効な数字を入力してください" sqref="U305:V305" xr:uid="{BE282137-FF2B-4382-81FA-76F24D487A1C}">
      <formula1>0</formula1>
      <formula2>9999999999</formula2>
    </dataValidation>
    <dataValidation type="whole" imeMode="halfAlpha" allowBlank="1" showInputMessage="1" showErrorMessage="1" error="有効な数字を入力してください" sqref="U306:V306" xr:uid="{4800FDDD-EB79-4614-BE46-CBC342922D77}">
      <formula1>0</formula1>
      <formula2>9999999999</formula2>
    </dataValidation>
    <dataValidation errorStyle="warning" imeMode="halfAlpha" allowBlank="1" showInputMessage="1" showErrorMessage="1" sqref="I313:M313" xr:uid="{682247EF-59DE-46D5-9DB7-B42FAE071BC0}"/>
    <dataValidation errorStyle="warning" imeMode="halfAlpha" allowBlank="1" showInputMessage="1" showErrorMessage="1" sqref="I315:M315" xr:uid="{50BFCEA6-07C6-4FC8-A4F6-3FABF7C4F6F8}"/>
    <dataValidation errorStyle="warning" imeMode="halfAlpha" allowBlank="1" showInputMessage="1" showErrorMessage="1" sqref="I317:M317" xr:uid="{2698AEC4-680B-46A9-B69B-D3230B5A417D}"/>
    <dataValidation type="list" imeMode="halfAlpha" allowBlank="1" showInputMessage="1" showErrorMessage="1" error="リストから選択してください" sqref="K321" xr:uid="{067E30F8-A593-4D47-AE4B-89D42A5DFDF7}">
      <formula1>"○,　"</formula1>
    </dataValidation>
    <dataValidation type="list" imeMode="halfAlpha" allowBlank="1" showInputMessage="1" showErrorMessage="1" error="リストから選択してください" sqref="K322" xr:uid="{C55A50C4-FC6E-4802-9169-9BB72FAB7FAD}">
      <formula1>"○,　"</formula1>
    </dataValidation>
    <dataValidation type="list" imeMode="halfAlpha" allowBlank="1" showInputMessage="1" showErrorMessage="1" error="リストから選択してください" sqref="K323" xr:uid="{5912EE01-CC31-4AD3-8A10-4A7C508E84A8}">
      <formula1>"○,　"</formula1>
    </dataValidation>
    <dataValidation type="list" imeMode="halfAlpha" allowBlank="1" showInputMessage="1" showErrorMessage="1" error="リストから選択してください" sqref="K324" xr:uid="{37EC6F3B-DE55-4981-B0B3-F38B86BDC6B8}">
      <formula1>"○,　"</formula1>
    </dataValidation>
    <dataValidation type="list" imeMode="halfAlpha" allowBlank="1" showInputMessage="1" showErrorMessage="1" error="リストから選択してください" sqref="K325" xr:uid="{8F188E9F-1F16-4A97-B7F6-6BF3D553CF30}">
      <formula1>"○,　"</formula1>
    </dataValidation>
    <dataValidation type="list" imeMode="halfAlpha" allowBlank="1" showInputMessage="1" showErrorMessage="1" error="リストから選択してください" sqref="K326" xr:uid="{2F1051DD-A6B2-4474-A909-AB309A20891B}">
      <formula1>"○,　"</formula1>
    </dataValidation>
    <dataValidation type="list" imeMode="halfAlpha" allowBlank="1" showInputMessage="1" showErrorMessage="1" error="リストから選択してください" sqref="K327" xr:uid="{5C21FB46-764A-493A-8C21-F197226F30C0}">
      <formula1>"○,　"</formula1>
    </dataValidation>
    <dataValidation type="list" imeMode="halfAlpha" allowBlank="1" showInputMessage="1" showErrorMessage="1" error="リストから選択してください" sqref="K328" xr:uid="{C659B724-78FA-48F6-B0D9-1163CD5967A4}">
      <formula1>"○,　"</formula1>
    </dataValidation>
    <dataValidation type="list" imeMode="halfAlpha" allowBlank="1" showInputMessage="1" showErrorMessage="1" error="リストから選択してください" sqref="K329" xr:uid="{3E184A65-F55D-415F-B31D-555CA4A9DE3E}">
      <formula1>"○,　"</formula1>
    </dataValidation>
    <dataValidation type="list" imeMode="halfAlpha" allowBlank="1" showInputMessage="1" showErrorMessage="1" error="リストから選択してください" sqref="K330" xr:uid="{A92F9542-195C-4C19-979C-A784E8576DC4}">
      <formula1>"○,　"</formula1>
    </dataValidation>
    <dataValidation type="list" imeMode="halfAlpha" allowBlank="1" showInputMessage="1" showErrorMessage="1" error="リストから選択してください" sqref="K331" xr:uid="{67447530-6FA0-45D3-943D-DC5341BF6DC9}">
      <formula1>"○,　"</formula1>
    </dataValidation>
    <dataValidation type="list" imeMode="halfAlpha" allowBlank="1" showInputMessage="1" showErrorMessage="1" error="リストから選択してください" sqref="K332" xr:uid="{8A657A58-2B20-44B1-9C8A-442A694D6D4A}">
      <formula1>"○,　"</formula1>
    </dataValidation>
    <dataValidation type="list" imeMode="halfAlpha" allowBlank="1" showInputMessage="1" showErrorMessage="1" error="リストから選択してください" sqref="K333" xr:uid="{38ED6AB8-F8A0-4DA0-9691-B8374F4C6FD6}">
      <formula1>"○,　"</formula1>
    </dataValidation>
    <dataValidation type="list" imeMode="halfAlpha" allowBlank="1" showInputMessage="1" showErrorMessage="1" error="リストから選択してください" sqref="K334" xr:uid="{7D002A02-C8E4-4E99-A620-E5BFB7BAA1F5}">
      <formula1>"○,　"</formula1>
    </dataValidation>
    <dataValidation type="list" imeMode="halfAlpha" allowBlank="1" showInputMessage="1" showErrorMessage="1" error="リストから選択してください" sqref="K335" xr:uid="{6F1022E1-BEE5-488E-BA6F-9D4820A5F697}">
      <formula1>"○,　"</formula1>
    </dataValidation>
    <dataValidation type="list" imeMode="halfAlpha" allowBlank="1" showInputMessage="1" showErrorMessage="1" error="リストから選択してください" sqref="L335" xr:uid="{3F701895-4288-41AC-800D-6427F156AD37}">
      <formula1>"○,　"</formula1>
    </dataValidation>
    <dataValidation type="list" imeMode="halfAlpha" allowBlank="1" showInputMessage="1" showErrorMessage="1" error="リストから選択してください" sqref="K336" xr:uid="{C1A1C8D0-465E-4BA9-8F09-B9DA9EB12C0D}">
      <formula1>"○,　"</formula1>
    </dataValidation>
    <dataValidation type="list" imeMode="halfAlpha" allowBlank="1" showInputMessage="1" showErrorMessage="1" error="リストから選択してください" sqref="L336" xr:uid="{74BC613F-4FD0-4191-81B4-3B2810B992EF}">
      <formula1>"○,　"</formula1>
    </dataValidation>
    <dataValidation type="list" imeMode="halfAlpha" allowBlank="1" showInputMessage="1" showErrorMessage="1" error="リストから選択してください" sqref="K337" xr:uid="{193A7629-E466-4F3F-A7C9-F2AB80387BC6}">
      <formula1>"○,　"</formula1>
    </dataValidation>
    <dataValidation type="list" imeMode="halfAlpha" allowBlank="1" showInputMessage="1" showErrorMessage="1" error="リストから選択してください" sqref="L337" xr:uid="{5735769B-9B50-4AB1-A576-BE3E768D48BD}">
      <formula1>"○,　"</formula1>
    </dataValidation>
    <dataValidation type="list" imeMode="halfAlpha" allowBlank="1" showInputMessage="1" showErrorMessage="1" error="リストから選択してください" sqref="K338" xr:uid="{404B71E9-F8F2-413F-8D23-D33CEF968142}">
      <formula1>"○,　"</formula1>
    </dataValidation>
    <dataValidation type="list" imeMode="halfAlpha" allowBlank="1" showInputMessage="1" showErrorMessage="1" error="リストから選択してください" sqref="L338" xr:uid="{3272F242-3992-4339-971D-8C5E4C26ADAB}">
      <formula1>"○,　"</formula1>
    </dataValidation>
    <dataValidation type="list" imeMode="halfAlpha" allowBlank="1" showInputMessage="1" showErrorMessage="1" error="リストから選択してください" sqref="K339" xr:uid="{D5CE9FD3-9E44-43DB-A969-8867067934AC}">
      <formula1>"○,　"</formula1>
    </dataValidation>
    <dataValidation type="list" imeMode="halfAlpha" allowBlank="1" showInputMessage="1" showErrorMessage="1" error="リストから選択してください" sqref="L339" xr:uid="{002E6262-82B2-444D-A4C4-5757474EFD4A}">
      <formula1>"○,　"</formula1>
    </dataValidation>
    <dataValidation type="list" imeMode="halfAlpha" allowBlank="1" showInputMessage="1" showErrorMessage="1" error="リストから選択してください" sqref="K340" xr:uid="{C4ED786C-9151-4394-B85B-D34EBDDD37B5}">
      <formula1>"○,　"</formula1>
    </dataValidation>
    <dataValidation type="list" imeMode="halfAlpha" allowBlank="1" showInputMessage="1" showErrorMessage="1" error="リストから選択してください" sqref="L340" xr:uid="{90127611-B580-4AA5-9913-1EB889B90B13}">
      <formula1>"○,　"</formula1>
    </dataValidation>
    <dataValidation type="list" imeMode="halfAlpha" allowBlank="1" showInputMessage="1" showErrorMessage="1" error="リストから選択してください" sqref="K341" xr:uid="{5DC66625-15BF-49F6-842D-13EF27D78C03}">
      <formula1>"○,　"</formula1>
    </dataValidation>
    <dataValidation type="list" imeMode="halfAlpha" allowBlank="1" showInputMessage="1" showErrorMessage="1" error="リストから選択してください" sqref="L341" xr:uid="{747EF764-9677-4599-9D18-E7418B04CF8E}">
      <formula1>"○,　"</formula1>
    </dataValidation>
    <dataValidation type="list" imeMode="halfAlpha" allowBlank="1" showInputMessage="1" showErrorMessage="1" error="リストから選択してください" sqref="K342" xr:uid="{43F3FA64-7DB2-4B30-8715-0CA1250E9202}">
      <formula1>"○,　"</formula1>
    </dataValidation>
    <dataValidation type="list" imeMode="halfAlpha" allowBlank="1" showInputMessage="1" showErrorMessage="1" error="リストから選択してください" sqref="L342" xr:uid="{24405B49-02D2-43D8-9FA2-786CACD093F1}">
      <formula1>"○,　"</formula1>
    </dataValidation>
    <dataValidation type="list" imeMode="halfAlpha" allowBlank="1" showInputMessage="1" showErrorMessage="1" error="リストから選択してください" sqref="U321" xr:uid="{E19BC2B9-9B5C-4A4C-B5B1-894CE1A7A1D6}">
      <formula1>"○,　"</formula1>
    </dataValidation>
    <dataValidation type="list" imeMode="halfAlpha" allowBlank="1" showInputMessage="1" showErrorMessage="1" error="リストから選択してください" sqref="V321" xr:uid="{71ED8E37-9615-44DA-9712-D6BED0714B3A}">
      <formula1>"○,　"</formula1>
    </dataValidation>
    <dataValidation type="list" imeMode="halfAlpha" allowBlank="1" showInputMessage="1" showErrorMessage="1" error="リストから選択してください" sqref="U322" xr:uid="{382A893B-152A-4FA2-97AB-DCA335E74953}">
      <formula1>"○,　"</formula1>
    </dataValidation>
    <dataValidation type="list" imeMode="halfAlpha" allowBlank="1" showInputMessage="1" showErrorMessage="1" error="リストから選択してください" sqref="V322" xr:uid="{7C915B91-D3D8-4726-9778-477FDE620922}">
      <formula1>"○,　"</formula1>
    </dataValidation>
    <dataValidation type="list" imeMode="halfAlpha" allowBlank="1" showInputMessage="1" showErrorMessage="1" error="リストから選択してください" sqref="U323" xr:uid="{F88FD15B-58CF-4069-ABAA-1877293FDFA8}">
      <formula1>"○,　"</formula1>
    </dataValidation>
    <dataValidation type="list" imeMode="halfAlpha" allowBlank="1" showInputMessage="1" showErrorMessage="1" error="リストから選択してください" sqref="V323" xr:uid="{A5E0C245-CA76-478B-9549-9D75AAE35E06}">
      <formula1>"○,　"</formula1>
    </dataValidation>
    <dataValidation type="list" imeMode="halfAlpha" allowBlank="1" showInputMessage="1" showErrorMessage="1" error="リストから選択してください" sqref="U324" xr:uid="{1CA5CCCB-D182-4107-8552-A6C1CF3BD3BB}">
      <formula1>"○,　"</formula1>
    </dataValidation>
    <dataValidation type="list" imeMode="halfAlpha" allowBlank="1" showInputMessage="1" showErrorMessage="1" error="リストから選択してください" sqref="V324" xr:uid="{F92C7ABE-79D6-47C2-AE2D-521623876289}">
      <formula1>"○,　"</formula1>
    </dataValidation>
    <dataValidation type="list" imeMode="halfAlpha" allowBlank="1" showInputMessage="1" showErrorMessage="1" error="リストから選択してください" sqref="U325" xr:uid="{4F7F586B-AAE6-4286-ABC1-CC918D408999}">
      <formula1>"○,　"</formula1>
    </dataValidation>
    <dataValidation type="list" imeMode="halfAlpha" allowBlank="1" showInputMessage="1" showErrorMessage="1" error="リストから選択してください" sqref="V325" xr:uid="{7E61BD97-6CE7-4153-8B6D-7B3333609F92}">
      <formula1>"○,　"</formula1>
    </dataValidation>
    <dataValidation type="list" imeMode="halfAlpha" allowBlank="1" showInputMessage="1" showErrorMessage="1" error="リストから選択してください" sqref="U326" xr:uid="{0EAFAD4E-163B-474B-AFA6-7E76247B4340}">
      <formula1>"○,　"</formula1>
    </dataValidation>
    <dataValidation type="list" imeMode="halfAlpha" allowBlank="1" showInputMessage="1" showErrorMessage="1" error="リストから選択してください" sqref="V326" xr:uid="{839A66AB-BEE7-4716-A833-2216E7A312BB}">
      <formula1>"○,　"</formula1>
    </dataValidation>
    <dataValidation type="list" imeMode="halfAlpha" allowBlank="1" showInputMessage="1" showErrorMessage="1" error="リストから選択してください" sqref="U327" xr:uid="{0E46B9A2-AB8C-4D04-8DD9-1EB7F182BC8F}">
      <formula1>"○,　"</formula1>
    </dataValidation>
    <dataValidation type="list" imeMode="halfAlpha" allowBlank="1" showInputMessage="1" showErrorMessage="1" error="リストから選択してください" sqref="V327" xr:uid="{C7C8C787-2A14-41B0-BF60-01C81E06B217}">
      <formula1>"○,　"</formula1>
    </dataValidation>
    <dataValidation type="list" imeMode="halfAlpha" allowBlank="1" showInputMessage="1" showErrorMessage="1" error="リストから選択してください" sqref="U328" xr:uid="{7662A0D5-2DDF-4755-953E-55C9A7D1D84B}">
      <formula1>"○,　"</formula1>
    </dataValidation>
    <dataValidation type="list" imeMode="halfAlpha" allowBlank="1" showInputMessage="1" showErrorMessage="1" error="リストから選択してください" sqref="V328" xr:uid="{3188B727-2F55-4D58-BD49-AB6AE741B4BC}">
      <formula1>"○,　"</formula1>
    </dataValidation>
    <dataValidation type="list" imeMode="halfAlpha" allowBlank="1" showInputMessage="1" showErrorMessage="1" error="リストから選択してください" sqref="U329" xr:uid="{5EBDEE0E-B0AC-4B9B-8EC0-EE23DBD574C7}">
      <formula1>"○,　"</formula1>
    </dataValidation>
    <dataValidation type="list" imeMode="halfAlpha" allowBlank="1" showInputMessage="1" showErrorMessage="1" error="リストから選択してください" sqref="V329" xr:uid="{B3A50107-9CD6-47C8-99BF-285D359A5C10}">
      <formula1>"○,　"</formula1>
    </dataValidation>
    <dataValidation type="list" imeMode="halfAlpha" allowBlank="1" showInputMessage="1" showErrorMessage="1" error="リストから選択してください" sqref="U330" xr:uid="{F94BC8D5-8B79-4A42-89D6-B4CC746C4927}">
      <formula1>"○,　"</formula1>
    </dataValidation>
    <dataValidation type="list" imeMode="halfAlpha" allowBlank="1" showInputMessage="1" showErrorMessage="1" error="リストから選択してください" sqref="V330" xr:uid="{42FDD751-2DF2-4D97-9B34-3AAA11B168BF}">
      <formula1>"○,　"</formula1>
    </dataValidation>
    <dataValidation type="list" imeMode="halfAlpha" allowBlank="1" showInputMessage="1" showErrorMessage="1" error="リストから選択してください" sqref="U331" xr:uid="{56E06899-A3EA-4CC1-AA21-3D9874D73430}">
      <formula1>"○,　"</formula1>
    </dataValidation>
    <dataValidation type="list" imeMode="halfAlpha" allowBlank="1" showInputMessage="1" showErrorMessage="1" error="リストから選択してください" sqref="V331" xr:uid="{77B6CB37-DDD4-422B-81CA-D07B9886B066}">
      <formula1>"○,　"</formula1>
    </dataValidation>
    <dataValidation type="list" imeMode="halfAlpha" allowBlank="1" showInputMessage="1" showErrorMessage="1" error="リストから選択してください" sqref="U332" xr:uid="{3FCEC31D-CA15-44E2-833A-B446BB04033B}">
      <formula1>"○,　"</formula1>
    </dataValidation>
    <dataValidation type="list" imeMode="halfAlpha" allowBlank="1" showInputMessage="1" showErrorMessage="1" error="リストから選択してください" sqref="V332" xr:uid="{7EE5C836-86FE-49C8-9E93-DF24DFF235EF}">
      <formula1>"○,　"</formula1>
    </dataValidation>
    <dataValidation type="list" imeMode="halfAlpha" allowBlank="1" showInputMessage="1" showErrorMessage="1" error="リストから選択してください" sqref="U333" xr:uid="{9603FBC2-5C57-4932-8ADD-327D480919E5}">
      <formula1>"○,　"</formula1>
    </dataValidation>
    <dataValidation type="list" imeMode="halfAlpha" allowBlank="1" showInputMessage="1" showErrorMessage="1" error="リストから選択してください" sqref="V333" xr:uid="{0F7E49D2-812C-4CCA-8BF9-4438DB3A307F}">
      <formula1>"○,　"</formula1>
    </dataValidation>
    <dataValidation type="list" imeMode="halfAlpha" allowBlank="1" showInputMessage="1" showErrorMessage="1" error="リストから選択してください" sqref="U334" xr:uid="{890E6A33-24B2-4691-9B99-751040D8269D}">
      <formula1>"○,　"</formula1>
    </dataValidation>
    <dataValidation type="list" imeMode="halfAlpha" allowBlank="1" showInputMessage="1" showErrorMessage="1" error="リストから選択してください" sqref="V334" xr:uid="{203A79FB-75D5-4878-9461-57F5FF9231CD}">
      <formula1>"○,　"</formula1>
    </dataValidation>
    <dataValidation type="list" imeMode="halfAlpha" allowBlank="1" showInputMessage="1" showErrorMessage="1" error="リストから選択してください" sqref="U335" xr:uid="{E3D80F92-6E40-450E-AC85-C66CF73AA5BA}">
      <formula1>"○,　"</formula1>
    </dataValidation>
    <dataValidation type="list" imeMode="halfAlpha" allowBlank="1" showInputMessage="1" showErrorMessage="1" error="リストから選択してください" sqref="V335" xr:uid="{8F157069-0B68-4A37-B2ED-2ECC9F9CD66E}">
      <formula1>"○,　"</formula1>
    </dataValidation>
    <dataValidation type="list" imeMode="halfAlpha" allowBlank="1" showInputMessage="1" showErrorMessage="1" error="リストから選択してください" sqref="U336" xr:uid="{D1D1006D-1441-4D23-8685-54C9B6BEAE2A}">
      <formula1>"○,　"</formula1>
    </dataValidation>
    <dataValidation type="list" imeMode="halfAlpha" allowBlank="1" showInputMessage="1" showErrorMessage="1" error="リストから選択してください" sqref="V336" xr:uid="{8324CC59-7CE6-416A-899B-7BD1C983A373}">
      <formula1>"○,　"</formula1>
    </dataValidation>
    <dataValidation type="list" imeMode="halfAlpha" allowBlank="1" showInputMessage="1" showErrorMessage="1" error="リストから選択してください" sqref="U337" xr:uid="{09659C0F-20E0-469F-A24C-F729C060961B}">
      <formula1>"○,　"</formula1>
    </dataValidation>
    <dataValidation type="list" imeMode="halfAlpha" allowBlank="1" showInputMessage="1" showErrorMessage="1" error="リストから選択してください" sqref="V337" xr:uid="{3962B185-FC63-4E92-8DD7-6907952D630D}">
      <formula1>"○,　"</formula1>
    </dataValidation>
    <dataValidation type="list" imeMode="halfAlpha" allowBlank="1" showInputMessage="1" showErrorMessage="1" error="リストから選択してください" sqref="U338" xr:uid="{08F898BC-EE3D-42B6-AF82-FEA78A5DEE3B}">
      <formula1>"○,　"</formula1>
    </dataValidation>
    <dataValidation type="list" imeMode="halfAlpha" allowBlank="1" showInputMessage="1" showErrorMessage="1" error="リストから選択してください" sqref="V338" xr:uid="{44F1AB60-3340-4A04-B571-7CD4D36C3C07}">
      <formula1>"○,　"</formula1>
    </dataValidation>
    <dataValidation type="list" imeMode="halfAlpha" allowBlank="1" showInputMessage="1" showErrorMessage="1" error="リストから選択してください" sqref="U339" xr:uid="{F480FCE3-0DA4-4671-B90A-6D4E241D8D9E}">
      <formula1>"○,　"</formula1>
    </dataValidation>
    <dataValidation type="list" imeMode="halfAlpha" allowBlank="1" showInputMessage="1" showErrorMessage="1" error="リストから選択してください" sqref="V339" xr:uid="{074BD7CE-EDE3-4923-AD1E-5A9532B57144}">
      <formula1>"○,　"</formula1>
    </dataValidation>
    <dataValidation type="list" imeMode="halfAlpha" allowBlank="1" showInputMessage="1" showErrorMessage="1" error="リストから選択してください" sqref="U340" xr:uid="{08481548-43D5-4707-A39A-B39ACD4032C6}">
      <formula1>"○,　"</formula1>
    </dataValidation>
    <dataValidation type="list" imeMode="halfAlpha" allowBlank="1" showInputMessage="1" showErrorMessage="1" error="リストから選択してください" sqref="V340" xr:uid="{637C7F18-1E37-401C-BF0B-CE6FC716F894}">
      <formula1>"○,　"</formula1>
    </dataValidation>
    <dataValidation type="list" imeMode="halfAlpha" allowBlank="1" showInputMessage="1" showErrorMessage="1" error="リストから選択してください" sqref="U341" xr:uid="{4C48AF89-B109-490A-ADF1-10FE11E8C52A}">
      <formula1>"○,　"</formula1>
    </dataValidation>
    <dataValidation errorStyle="warning" imeMode="hiragana" allowBlank="1" showInputMessage="1" showErrorMessage="1" sqref="E345:V345" xr:uid="{F57B60B9-0235-4CCE-B410-1CD542FEC8E9}"/>
    <dataValidation errorStyle="warning" imeMode="halfAlpha" allowBlank="1" showInputMessage="1" showErrorMessage="1" sqref="I350:M350" xr:uid="{E4155865-CB32-498D-B09D-9D418A5294AE}"/>
    <dataValidation type="date" imeMode="halfAlpha" allowBlank="1" showInputMessage="1" showErrorMessage="1" error="有効な日付を入力してください" sqref="N350:R350" xr:uid="{666B92F0-C61C-40C3-B1EC-21EFA59AE7BD}">
      <formula1>92</formula1>
      <formula2>73415</formula2>
    </dataValidation>
    <dataValidation errorStyle="warning" imeMode="halfAlpha" allowBlank="1" showInputMessage="1" showErrorMessage="1" sqref="I351:M351" xr:uid="{E4BB76B1-C5CA-4D4A-A13E-D47E77A2F589}"/>
    <dataValidation type="date" imeMode="halfAlpha" allowBlank="1" showInputMessage="1" showErrorMessage="1" error="有効な日付を入力してください" sqref="N351:R351" xr:uid="{2DFB741E-4D7D-438F-B917-5FE0F07BA1FD}">
      <formula1>92</formula1>
      <formula2>73415</formula2>
    </dataValidation>
    <dataValidation errorStyle="warning" imeMode="halfAlpha" allowBlank="1" showInputMessage="1" showErrorMessage="1" sqref="I352:M352" xr:uid="{17D72641-D0ED-4F4A-BFC4-9AC6AB8255FE}"/>
    <dataValidation type="date" imeMode="halfAlpha" allowBlank="1" showInputMessage="1" showErrorMessage="1" error="有効な日付を入力してください" sqref="N352:R352" xr:uid="{BA95F71D-E02F-4A98-B8D3-B3B335E656F5}">
      <formula1>92</formula1>
      <formula2>73415</formula2>
    </dataValidation>
    <dataValidation errorStyle="warning" imeMode="halfAlpha" allowBlank="1" showInputMessage="1" showErrorMessage="1" sqref="I353:M353" xr:uid="{EDB52084-7EF1-447F-A752-5757471A3231}"/>
    <dataValidation type="date" imeMode="halfAlpha" allowBlank="1" showInputMessage="1" showErrorMessage="1" error="有効な日付を入力してください" sqref="N353:R353" xr:uid="{00C0A1DB-BECA-437C-A926-9AFBA67E8994}">
      <formula1>92</formula1>
      <formula2>73415</formula2>
    </dataValidation>
    <dataValidation errorStyle="warning" imeMode="halfAlpha" allowBlank="1" showInputMessage="1" showErrorMessage="1" sqref="I354:M354" xr:uid="{0660E975-B8ED-43FE-B375-033E7FFCB54A}"/>
    <dataValidation type="date" imeMode="halfAlpha" allowBlank="1" showInputMessage="1" showErrorMessage="1" error="有効な日付を入力してください" sqref="N354:R354" xr:uid="{12D66F55-3224-426C-AD6E-AB267645C63E}">
      <formula1>92</formula1>
      <formula2>73415</formula2>
    </dataValidation>
    <dataValidation errorStyle="warning" imeMode="halfAlpha" allowBlank="1" showInputMessage="1" showErrorMessage="1" sqref="I355:M355" xr:uid="{EBE18A38-CB23-473E-AEFD-A8729E18F80A}"/>
    <dataValidation type="date" imeMode="halfAlpha" allowBlank="1" showInputMessage="1" showErrorMessage="1" error="有効な日付を入力してください" sqref="N355:R355" xr:uid="{0B98C702-F6DB-44A2-8859-BEFB3B667232}">
      <formula1>92</formula1>
      <formula2>73415</formula2>
    </dataValidation>
    <dataValidation errorStyle="warning" imeMode="halfAlpha" allowBlank="1" showInputMessage="1" showErrorMessage="1" sqref="I356:M356" xr:uid="{09DD2288-86BE-4764-9849-946D3A8A5FA8}"/>
    <dataValidation type="date" imeMode="halfAlpha" allowBlank="1" showInputMessage="1" showErrorMessage="1" error="有効な日付を入力してください" sqref="N356:R356" xr:uid="{18D48E32-0A04-40B8-A787-71D2F2BCD677}">
      <formula1>92</formula1>
      <formula2>73415</formula2>
    </dataValidation>
    <dataValidation errorStyle="warning" imeMode="halfAlpha" allowBlank="1" showInputMessage="1" showErrorMessage="1" sqref="I357:M357" xr:uid="{7865F4AC-13E9-47DC-9F1C-5147FADCD339}"/>
    <dataValidation type="date" imeMode="halfAlpha" allowBlank="1" showInputMessage="1" showErrorMessage="1" error="有効な日付を入力してください" sqref="N357:R357" xr:uid="{EB5A8140-A207-4273-B08B-C1923C05898B}">
      <formula1>92</formula1>
      <formula2>73415</formula2>
    </dataValidation>
    <dataValidation errorStyle="warning" imeMode="halfAlpha" allowBlank="1" showInputMessage="1" showErrorMessage="1" sqref="I358:M358" xr:uid="{94E294F2-B34F-4766-A172-56756762F6C3}"/>
    <dataValidation type="date" imeMode="halfAlpha" allowBlank="1" showInputMessage="1" showErrorMessage="1" error="有効な日付を入力してください" sqref="N358:R358" xr:uid="{D329ABA0-5380-499C-BFF3-30BE797EC8F7}">
      <formula1>92</formula1>
      <formula2>73415</formula2>
    </dataValidation>
    <dataValidation errorStyle="warning" imeMode="hiragana" allowBlank="1" showInputMessage="1" showErrorMessage="1" sqref="E359:H359" xr:uid="{27150B56-047B-49AE-BBC5-4AC9954EA08A}"/>
    <dataValidation errorStyle="warning" imeMode="halfAlpha" allowBlank="1" showInputMessage="1" showErrorMessage="1" sqref="I359:M359" xr:uid="{77C1CEB4-296E-4807-A53C-0E34AA6DBFCB}"/>
    <dataValidation type="date" imeMode="halfAlpha" allowBlank="1" showInputMessage="1" showErrorMessage="1" error="有効な日付を入力してください" sqref="N359:R359" xr:uid="{FA742969-27CD-4D39-8B34-93789B4193D6}">
      <formula1>92</formula1>
      <formula2>73415</formula2>
    </dataValidation>
    <dataValidation errorStyle="warning" imeMode="hiragana" allowBlank="1" showInputMessage="1" showErrorMessage="1" sqref="E360:H360" xr:uid="{6CAA6ACF-A94F-4796-8CD0-3375B6A9572B}"/>
    <dataValidation errorStyle="warning" imeMode="halfAlpha" allowBlank="1" showInputMessage="1" showErrorMessage="1" sqref="I360:M360" xr:uid="{A488979D-C645-49A8-AC50-8F5240C78C01}"/>
    <dataValidation type="date" imeMode="halfAlpha" allowBlank="1" showInputMessage="1" showErrorMessage="1" error="有効な日付を入力してください" sqref="N360:R360" xr:uid="{906CEF27-CC63-4BA4-9422-6B1A5B141F8B}">
      <formula1>92</formula1>
      <formula2>73415</formula2>
    </dataValidation>
    <dataValidation errorStyle="warning" imeMode="hiragana" allowBlank="1" showInputMessage="1" showErrorMessage="1" sqref="E361:H361" xr:uid="{0B31052C-8AD3-436B-959B-F3A052BAE2A8}"/>
    <dataValidation errorStyle="warning" imeMode="halfAlpha" allowBlank="1" showInputMessage="1" showErrorMessage="1" sqref="I361:M361" xr:uid="{A839EE5E-3CE1-4F1A-A3CD-EE02FBD87B76}"/>
    <dataValidation type="date" imeMode="halfAlpha" allowBlank="1" showInputMessage="1" showErrorMessage="1" error="有効な日付を入力してください" sqref="N361:R361" xr:uid="{0C91796B-6A88-44C9-858F-90A8DCA6A719}">
      <formula1>92</formula1>
      <formula2>73415</formula2>
    </dataValidation>
    <dataValidation type="list" imeMode="halfAlpha" allowBlank="1" showInputMessage="1" showErrorMessage="1" error="リストから選択してください" sqref="I363:M363" xr:uid="{9E623D04-CC5B-4D6B-8223-BF30D7E23567}">
      <formula1>"一級建築士事務所,二級建築士事務所,木造建築士事務所"</formula1>
    </dataValidation>
    <dataValidation type="list" imeMode="halfAlpha" allowBlank="1" showInputMessage="1" showErrorMessage="1" error="リストから選択してください" sqref="I368:M368" xr:uid="{D8FB5030-B8AB-4732-8CE2-5AE49AA84D34}">
      <formula1>"○,　"</formula1>
    </dataValidation>
    <dataValidation type="list" imeMode="halfAlpha" allowBlank="1" showInputMessage="1" showErrorMessage="1" error="リストから選択してください" sqref="I369:M369" xr:uid="{FBDC20B0-A9DD-4F2D-B5DD-DABF0FA0E0E3}">
      <formula1>"○,　"</formula1>
    </dataValidation>
    <dataValidation type="list" imeMode="halfAlpha" allowBlank="1" showInputMessage="1" showErrorMessage="1" error="リストから選択してください" sqref="I370:M370" xr:uid="{03CD3AE4-2E63-4EBF-989C-8CA4449206E0}">
      <formula1>"○,　"</formula1>
    </dataValidation>
    <dataValidation errorStyle="warning" imeMode="hiragana" allowBlank="1" showInputMessage="1" showErrorMessage="1" sqref="E379:J379" xr:uid="{0DE01B82-0C08-4747-894B-48512A9CB55B}"/>
    <dataValidation errorStyle="warning" imeMode="hiragana" allowBlank="1" showInputMessage="1" showErrorMessage="1" sqref="K379:V379" xr:uid="{3D6459BA-C4D2-43EB-B343-26BB7BB16EEC}"/>
    <dataValidation errorStyle="warning" imeMode="hiragana" allowBlank="1" showInputMessage="1" showErrorMessage="1" sqref="E380:J380" xr:uid="{ED045196-B3AB-4762-B9A1-7C462B0C4B60}"/>
    <dataValidation errorStyle="warning" imeMode="hiragana" allowBlank="1" showInputMessage="1" showErrorMessage="1" sqref="K380:V380" xr:uid="{5CFB3512-9A39-493F-8687-B6816078A7D7}"/>
    <dataValidation errorStyle="warning" imeMode="hiragana" allowBlank="1" showInputMessage="1" showErrorMessage="1" sqref="E381:J381" xr:uid="{C83D47E4-2F75-4D02-A2D3-78413F52B9BB}"/>
    <dataValidation errorStyle="warning" imeMode="hiragana" allowBlank="1" showInputMessage="1" showErrorMessage="1" sqref="K381:V381" xr:uid="{CAC65B39-62ED-4DD2-8DE7-D1DD901F1429}"/>
    <dataValidation errorStyle="warning" imeMode="hiragana" allowBlank="1" showInputMessage="1" showErrorMessage="1" sqref="E382:J382" xr:uid="{ECAF8ADC-69BE-46AF-A5EE-3E470EBFCD77}"/>
    <dataValidation errorStyle="warning" imeMode="hiragana" allowBlank="1" showInputMessage="1" showErrorMessage="1" sqref="K382:V382" xr:uid="{C9DA5EFA-745B-4C38-9E2D-D4700A32D97E}"/>
    <dataValidation errorStyle="warning" imeMode="hiragana" allowBlank="1" showInputMessage="1" showErrorMessage="1" sqref="E383:J383" xr:uid="{DE378E85-1A07-46FF-9F46-8540BDE19D71}"/>
    <dataValidation errorStyle="warning" imeMode="hiragana" allowBlank="1" showInputMessage="1" showErrorMessage="1" sqref="K383:V383" xr:uid="{6DC0C79B-DBC9-4FA4-BC80-A8C9310CF12B}"/>
    <dataValidation errorStyle="warning" imeMode="hiragana" allowBlank="1" showInputMessage="1" showErrorMessage="1" sqref="E384:J384" xr:uid="{531B1EAA-E3AB-4CB7-9C0B-FB33F4C9BE00}"/>
    <dataValidation errorStyle="warning" imeMode="hiragana" allowBlank="1" showInputMessage="1" showErrorMessage="1" sqref="K384:V384" xr:uid="{0F7EF9DA-90C8-4588-BBEA-DF3B523E1FE4}"/>
    <dataValidation errorStyle="warning" imeMode="hiragana" allowBlank="1" showInputMessage="1" showErrorMessage="1" sqref="E385:J385" xr:uid="{64205F42-05D7-44A7-8C89-7AE251C696CA}"/>
    <dataValidation errorStyle="warning" imeMode="hiragana" allowBlank="1" showInputMessage="1" showErrorMessage="1" sqref="K385:V385" xr:uid="{4C25BA80-0EE0-4CCD-B61B-1DE0C3A33796}"/>
    <dataValidation errorStyle="warning" imeMode="hiragana" allowBlank="1" showInputMessage="1" showErrorMessage="1" sqref="E386:J386" xr:uid="{A486E90D-F57E-48EF-82E0-18B201EFCDB0}"/>
    <dataValidation errorStyle="warning" imeMode="hiragana" allowBlank="1" showInputMessage="1" showErrorMessage="1" sqref="K386:V386" xr:uid="{988B3FEF-6A4C-44A8-A1B0-F5BF9EC23D77}"/>
    <dataValidation errorStyle="warning" imeMode="hiragana" allowBlank="1" showInputMessage="1" showErrorMessage="1" sqref="E387:J387" xr:uid="{856158A1-46F0-4048-874C-F34AE5466683}"/>
    <dataValidation errorStyle="warning" imeMode="hiragana" allowBlank="1" showInputMessage="1" showErrorMessage="1" sqref="K387:V387" xr:uid="{102246D1-F6E5-4067-8270-14F685B5BAF8}"/>
    <dataValidation errorStyle="warning" imeMode="hiragana" allowBlank="1" showInputMessage="1" showErrorMessage="1" sqref="E388:J388" xr:uid="{EB42E5DB-5DEA-4C79-A858-191534079C8E}"/>
    <dataValidation errorStyle="warning" imeMode="hiragana" allowBlank="1" showInputMessage="1" showErrorMessage="1" sqref="K388:V388" xr:uid="{3E63EAF5-F505-4ECB-A546-57D23020A3C6}"/>
    <dataValidation errorStyle="warning" imeMode="hiragana" allowBlank="1" showInputMessage="1" showErrorMessage="1" sqref="E389:J389" xr:uid="{88125459-FA9C-4D04-9880-35B2105950B3}"/>
    <dataValidation errorStyle="warning" imeMode="hiragana" allowBlank="1" showInputMessage="1" showErrorMessage="1" sqref="K389:V389" xr:uid="{9C25DBA1-98E4-48C8-ACBB-FDEF6C25D12B}"/>
  </dataValidations>
  <pageMargins left="0.19685039370078741" right="0.19685039370078741" top="0.39370078740157483" bottom="0.19685039370078741" header="0.19685039370078741" footer="0.19685039370078741"/>
  <pageSetup paperSize="9" scale="71"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B0F6-CDC5-4CBD-BEAF-A33339EE3717}">
  <sheetPr codeName="Sheet1"/>
  <dimension ref="A1:A5"/>
  <sheetViews>
    <sheetView zoomScaleNormal="100" workbookViewId="0"/>
  </sheetViews>
  <sheetFormatPr defaultColWidth="9" defaultRowHeight="13.5" x14ac:dyDescent="0.15"/>
  <cols>
    <col min="1" max="1" width="17.25" style="163" customWidth="1"/>
    <col min="2" max="16384" width="9" style="163"/>
  </cols>
  <sheetData>
    <row r="1" spans="1:1" x14ac:dyDescent="0.15">
      <c r="A1" s="16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3" t="str">
        <f>"@神奈川県@和歌山県@鹿児島県@"</f>
        <v>@神奈川県@和歌山県@鹿児島県@</v>
      </c>
    </row>
    <row r="4" spans="1:1" x14ac:dyDescent="0.15">
      <c r="A4" s="163" t="s">
        <v>307</v>
      </c>
    </row>
    <row r="5" spans="1:1" x14ac:dyDescent="0.15">
      <c r="A5" s="163" t="s">
        <v>308</v>
      </c>
    </row>
  </sheetData>
  <sheetProtection algorithmName="SHA-512" hashValue="rGVKR0H6R7cU6o7uD9mjVWKUSGTf3ItEy+/Kg4hofnNezODKGCelTs3izSfZ7hum031lqvrD+RYiSnng+ZOfgg==" saltValue="k2VcyydGUOFamUBcAya7AA==" spinCount="100000" sheet="1" objects="1" scenarios="1"/>
  <phoneticPr fontId="5"/>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2025-06-12T07:31:49Z</cp:lastPrinted>
  <dcterms:created xsi:type="dcterms:W3CDTF">2018-07-20T07:50:20Z</dcterms:created>
  <dcterms:modified xsi:type="dcterms:W3CDTF">2025-07-11T01:49:03Z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330235eb-290d-4c66-9e9c-1df050537173</vt:lpwstr>
  </property>
</Properties>
</file>