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defaultThemeVersion="166925"/>
  <mc:AlternateContent xmlns:mc="http://schemas.openxmlformats.org/markup-compatibility/2006">
    <mc:Choice Requires="x15">
      <x15ac:absPath xmlns:x15ac="http://schemas.microsoft.com/office/spreadsheetml/2010/11/ac" url="Z:\事業所指定チーム\H24.4～\010_［介護］様式・付表・添付書類・運営規程記入例・参考資料\003_［様式］標準様式\標準様式（20240801～）\2標準様式地密\"/>
    </mc:Choice>
  </mc:AlternateContent>
  <xr:revisionPtr revIDLastSave="0" documentId="13_ncr:1_{2F0DBA08-423C-4E7F-975F-12E8FF4ABE95}" xr6:coauthVersionLast="36" xr6:coauthVersionMax="47" xr10:uidLastSave="{00000000-0000-0000-0000-000000000000}"/>
  <bookViews>
    <workbookView xWindow="-105" yWindow="-105" windowWidth="23250" windowHeight="12570"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<sst xmlns="http://schemas.openxmlformats.org/spreadsheetml/2006/main" count="390" uniqueCount="148">
  <si>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</si>
  <si>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</si>
  <si>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</si>
  <si>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</si>
  <si>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</si>
  <si>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</si>
  <si>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</si>
  <si>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</si>
  <si>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</si>
  <si>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</si>
  <si>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</si>
  <si>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</si>
  <si>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</si>
  <si>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</si>
  <si>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</si>
  <si>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</si>
  <si>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</si>
  <si>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</si>
  <si>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</si>
  <si>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</si>
  <si>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</si>
  <si>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</si>
  <si>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</si>
  <si>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</si>
  <si>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</si>
  <si>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</si>
  <si>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</si>
  <si>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</si>
  <si>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</si>
  <si>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</si>
  <si>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</si>
  <si>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</si>
  <si>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</si>
  <si>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</si>
  <si>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</si>
  <si>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</si>
  <si>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</si>
  <si>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</si>
  <si>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</si>
  <si>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</si>
  <si>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</si>
  <si>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</si>
  <si>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</si>
  <si>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</si>
  <si>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</si>
  <si>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</si>
  <si>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</si>
  <si>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</si>
  <si>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</si>
  <si>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</si>
  <si>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</si>
  <si>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</si>
  <si>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</si>
  <si>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</si>
  <si>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</si>
  <si>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</si>
  <si>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</si>
  <si>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</si>
  <si>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</si>
  <si>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</si>
  <si>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</si>
  <si>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</si>
  <si>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</si>
  <si>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</si>
  <si>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</si>
  <si>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</si>
  <si>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</si>
  <si>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</si>
  <si>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</si>
  <si>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</si>
  <si>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</si>
  <si>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</si>
  <si>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</si>
  <si>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</si>
  <si>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</si>
  <si>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</si>
  <si>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</si>
  <si>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</si>
  <si>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</si>
  <si>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</si>
  <si>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</si>
  <si>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</si>
  <si>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</si>
  <si>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</si>
  <si>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</si>
  <si>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</si>
  <si>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</si>
  <si>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</si>
  <si>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</si>
  <si>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</si>
  <si>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</si>
  <si>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</si>
  <si>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</si>
  <si>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</si>
  <si>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</si>
  <si>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</si>
  <si>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</si>
  <si>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</si>
  <si>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</si>
  <si>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</si>
  <si>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</si>
  <si>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</si>
  <si>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</si>
  <si>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</si>
  <si>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</si>
  <si>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</si>
  <si>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</si>
  <si>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</si>
  <si>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</si>
  <si>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</si>
  <si>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</si>
  <si>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</si>
  <si>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</si>
  <si>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</si>
  <si>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</si>
  <si>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</si>
  <si>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</si>
  <si>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</si>
  <si>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</si>
  <si>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</si>
  <si>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</si>
  <si>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</si>
  <si>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</si>
  <si>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</si>
  <si>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</si>
  <si>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</si>
  <si>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</si>
  <si>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</si>
  <si>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</si>
  <si>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</si>
  <si>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</si>
  <si>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</si>
  <si>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</si>
  <si>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</si>
  <si>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</si>
  <si>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</si>
  <si>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</si>
  <si>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</si>
  <si>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</si>
  <si>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</si>
  <si>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</si>
  <si>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</si>
  <si>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</si>
  <si>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</si>
  <si>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</si>
  <si>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</si>
  <si>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</si>
  <si>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暦月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</si>
</sst>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Normal="55" zoomScaleSheetLayoutView="100"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146</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109</v>
      </c>
      <c r="AN1" s="164"/>
      <c r="AO1" s="164"/>
      <c r="AP1" s="164"/>
      <c r="AQ1" s="164"/>
      <c r="AR1" s="164"/>
      <c r="AS1" s="164"/>
      <c r="AT1" s="164"/>
      <c r="AU1" s="164"/>
      <c r="AV1" s="164"/>
      <c r="AW1" s="164"/>
      <c r="AX1" s="164"/>
      <c r="AY1" s="164"/>
      <c r="AZ1" s="164"/>
      <c r="BA1" s="16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t="s">
        <v>108</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147</v>
      </c>
      <c r="BA3" s="167"/>
      <c r="BB3" s="167"/>
      <c r="BC3" s="16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124</v>
      </c>
      <c r="AR6" s="60"/>
      <c r="AS6" s="155"/>
      <c r="AT6" s="155"/>
      <c r="AU6" s="155"/>
      <c r="AV6" s="60"/>
      <c r="AW6" s="60"/>
      <c r="AX6" s="156"/>
      <c r="AY6" s="60"/>
      <c r="AZ6" s="158">
        <v>100</v>
      </c>
      <c r="BA6" s="159"/>
      <c r="BB6" s="157" t="s">
        <v>123</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181" t="s">
        <v>26</v>
      </c>
      <c r="C9" s="184" t="s">
        <v>125</v>
      </c>
      <c r="D9" s="185"/>
      <c r="E9" s="190" t="s">
        <v>126</v>
      </c>
      <c r="F9" s="185"/>
      <c r="G9" s="190" t="s">
        <v>127</v>
      </c>
      <c r="H9" s="184"/>
      <c r="I9" s="184"/>
      <c r="J9" s="184"/>
      <c r="K9" s="185"/>
      <c r="L9" s="190" t="s">
        <v>128</v>
      </c>
      <c r="M9" s="184"/>
      <c r="N9" s="184"/>
      <c r="O9" s="193"/>
      <c r="P9" s="196" t="s">
        <v>129</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(10)1か月の勤務時間数合計</v>
      </c>
      <c r="AV9" s="169"/>
      <c r="AW9" s="168" t="s">
        <v>130</v>
      </c>
      <c r="AX9" s="169"/>
      <c r="AY9" s="176" t="s">
        <v>131</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f>IF(AZ3="暦月",IF(DAY(DATE($X$2,$AB$2,29))=29,29,""),"")</f>
        <v>29</v>
      </c>
      <c r="AS11" s="89">
        <f>IF(AZ3="暦月",IF(DAY(DATE($X$2,$AB$2,30))=30,30,""),"")</f>
        <v>30</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2</v>
      </c>
      <c r="AS12" s="89">
        <f>IF(AS11=30,WEEKDAY(DATE($X$2,$AB$2,30)),0)</f>
        <v>3</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月</v>
      </c>
      <c r="AS13" s="92" t="str">
        <f>IF(AS12=1,"日",IF(AS12=2,"月",IF(AS12=3,"火",IF(AS12=4,"水",IF(AS12=5,"木",IF(AS12=6,"金",IF(AS12=0,"","土")))))))</f>
        <v>火</v>
      </c>
      <c r="AT13" s="92"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t="s">
        <v>2</v>
      </c>
      <c r="D14" s="219"/>
      <c r="E14" s="220" t="s">
        <v>66</v>
      </c>
      <c r="F14" s="221"/>
      <c r="G14" s="222" t="s">
        <v>113</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1" si="1">IF($AZ$3="４週",AU14/4,IF($AZ$3="暦月",AU14/($AZ$7/7),""))</f>
        <v>37.333333333333336</v>
      </c>
      <c r="AX14" s="231"/>
      <c r="AY14" s="198"/>
      <c r="AZ14" s="199"/>
      <c r="BA14" s="199"/>
      <c r="BB14" s="199"/>
      <c r="BC14" s="199"/>
      <c r="BD14" s="200"/>
    </row>
    <row r="15" spans="1:57" ht="39.950000000000003" customHeight="1" x14ac:dyDescent="0.4">
      <c r="A15" s="71"/>
      <c r="B15" s="86">
        <f t="shared" ref="B15:B31" si="2">B14+1</f>
        <v>2</v>
      </c>
      <c r="C15" s="201" t="s">
        <v>111</v>
      </c>
      <c r="D15" s="202"/>
      <c r="E15" s="203" t="s">
        <v>66</v>
      </c>
      <c r="F15" s="204"/>
      <c r="G15" s="205" t="s">
        <v>113</v>
      </c>
      <c r="H15" s="206"/>
      <c r="I15" s="206"/>
      <c r="J15" s="206"/>
      <c r="K15" s="207"/>
      <c r="L15" s="208" t="s">
        <v>99</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37.333333333333336</v>
      </c>
      <c r="AX15" s="214"/>
      <c r="AY15" s="215"/>
      <c r="AZ15" s="216"/>
      <c r="BA15" s="216"/>
      <c r="BB15" s="216"/>
      <c r="BC15" s="216"/>
      <c r="BD15" s="217"/>
    </row>
    <row r="16" spans="1:57" ht="39.950000000000003" customHeight="1" x14ac:dyDescent="0.4">
      <c r="A16" s="71"/>
      <c r="B16" s="86">
        <f t="shared" si="2"/>
        <v>3</v>
      </c>
      <c r="C16" s="201" t="s">
        <v>111</v>
      </c>
      <c r="D16" s="202"/>
      <c r="E16" s="203" t="s">
        <v>66</v>
      </c>
      <c r="F16" s="204"/>
      <c r="G16" s="205" t="s">
        <v>111</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37.333333333333336</v>
      </c>
      <c r="AX16" s="214"/>
      <c r="AY16" s="215"/>
      <c r="AZ16" s="216"/>
      <c r="BA16" s="216"/>
      <c r="BB16" s="216"/>
      <c r="BC16" s="216"/>
      <c r="BD16" s="217"/>
    </row>
    <row r="17" spans="1:56" ht="39.950000000000003" customHeight="1" x14ac:dyDescent="0.4">
      <c r="A17" s="71"/>
      <c r="B17" s="86">
        <f t="shared" si="2"/>
        <v>4</v>
      </c>
      <c r="C17" s="201" t="s">
        <v>111</v>
      </c>
      <c r="D17" s="202"/>
      <c r="E17" s="203" t="s">
        <v>66</v>
      </c>
      <c r="F17" s="204"/>
      <c r="G17" s="205" t="s">
        <v>111</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37.333333333333336</v>
      </c>
      <c r="AX17" s="214"/>
      <c r="AY17" s="215"/>
      <c r="AZ17" s="216"/>
      <c r="BA17" s="216"/>
      <c r="BB17" s="216"/>
      <c r="BC17" s="216"/>
      <c r="BD17" s="217"/>
    </row>
    <row r="18" spans="1:56" ht="39.950000000000003" customHeight="1" x14ac:dyDescent="0.4">
      <c r="A18" s="71"/>
      <c r="B18" s="86">
        <f t="shared" si="2"/>
        <v>5</v>
      </c>
      <c r="C18" s="201" t="s">
        <v>111</v>
      </c>
      <c r="D18" s="202"/>
      <c r="E18" s="203" t="s">
        <v>120</v>
      </c>
      <c r="F18" s="204"/>
      <c r="G18" s="205" t="s">
        <v>111</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1" si="3">IF($AZ$3="４週",SUM(P18:AQ18),IF($AZ$3="暦月",SUM(P18:AT18),""))</f>
        <v>80</v>
      </c>
      <c r="AV18" s="212"/>
      <c r="AW18" s="213">
        <f t="shared" si="1"/>
        <v>18.666666666666668</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thickBot="1" x14ac:dyDescent="0.45">
      <c r="A31" s="71"/>
      <c r="B31" s="87">
        <f t="shared" si="2"/>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132</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480</v>
      </c>
      <c r="F36" s="256"/>
      <c r="G36" s="257">
        <f>SUMIFS($AW$14:$AX$31,$C$14:$D$31,"介護支援専門員",$E$14:$F$31,"A")</f>
        <v>112</v>
      </c>
      <c r="H36" s="258"/>
      <c r="I36" s="112"/>
      <c r="J36" s="259">
        <v>0</v>
      </c>
      <c r="K36" s="260"/>
      <c r="L36" s="259">
        <v>0</v>
      </c>
      <c r="M36" s="260"/>
      <c r="N36" s="111"/>
      <c r="O36" s="111"/>
      <c r="P36" s="259">
        <v>3</v>
      </c>
      <c r="Q36" s="260"/>
      <c r="R36" s="98"/>
      <c r="S36" s="98"/>
      <c r="T36" s="252" t="s">
        <v>4</v>
      </c>
      <c r="U36" s="253"/>
      <c r="V36" s="252" t="s">
        <v>51</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80</v>
      </c>
      <c r="F38" s="256"/>
      <c r="G38" s="257">
        <f>SUMIFS($AW$14:$AX$31,$C$14:$D$31,"介護支援専門員",$E$14:$F$31,"C")</f>
        <v>18.666666666666668</v>
      </c>
      <c r="H38" s="258"/>
      <c r="I38" s="112"/>
      <c r="J38" s="259">
        <v>80</v>
      </c>
      <c r="K38" s="260"/>
      <c r="L38" s="261">
        <v>20</v>
      </c>
      <c r="M38" s="262"/>
      <c r="N38" s="111"/>
      <c r="O38" s="111"/>
      <c r="P38" s="255" t="s">
        <v>30</v>
      </c>
      <c r="Q38" s="256"/>
      <c r="R38" s="98"/>
      <c r="S38" s="98"/>
      <c r="T38" s="252" t="s">
        <v>6</v>
      </c>
      <c r="U38" s="253"/>
      <c r="V38" s="252" t="s">
        <v>69</v>
      </c>
      <c r="W38" s="254"/>
      <c r="X38" s="254"/>
      <c r="Y38" s="253"/>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560</v>
      </c>
      <c r="F40" s="256"/>
      <c r="G40" s="257">
        <f>SUM(G36:H39)</f>
        <v>130.66666666666666</v>
      </c>
      <c r="H40" s="258"/>
      <c r="I40" s="112"/>
      <c r="J40" s="255">
        <f>SUM(J36:K39)</f>
        <v>80</v>
      </c>
      <c r="K40" s="256"/>
      <c r="L40" s="255">
        <f>SUM(L36:M39)</f>
        <v>20</v>
      </c>
      <c r="M40" s="256"/>
      <c r="N40" s="111"/>
      <c r="O40" s="111"/>
      <c r="P40" s="255">
        <f>SUM(P36:Q37)</f>
        <v>3</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20</v>
      </c>
      <c r="D45" s="275"/>
      <c r="E45" s="275"/>
      <c r="F45" s="276"/>
      <c r="G45" s="100" t="s">
        <v>28</v>
      </c>
      <c r="H45" s="252">
        <f>IF($J$42="週",$AV$5,$AZ$5)</f>
        <v>40</v>
      </c>
      <c r="I45" s="254"/>
      <c r="J45" s="254"/>
      <c r="K45" s="253"/>
      <c r="L45" s="100" t="s">
        <v>29</v>
      </c>
      <c r="M45" s="266">
        <f>ROUNDDOWN(C45/H45,1)</f>
        <v>0.5</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121</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3</v>
      </c>
      <c r="D50" s="254"/>
      <c r="E50" s="254"/>
      <c r="F50" s="253"/>
      <c r="G50" s="100" t="s">
        <v>81</v>
      </c>
      <c r="H50" s="266">
        <f>M45</f>
        <v>0.5</v>
      </c>
      <c r="I50" s="267"/>
      <c r="J50" s="267"/>
      <c r="K50" s="268"/>
      <c r="L50" s="100" t="s">
        <v>29</v>
      </c>
      <c r="M50" s="269">
        <f>ROUNDDOWN(C50+H50,1)</f>
        <v>3.5</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Normal="55" zoomScaleSheetLayoutView="10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146</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109</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147</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124</v>
      </c>
      <c r="AR6" s="60"/>
      <c r="AS6" s="155"/>
      <c r="AT6" s="155"/>
      <c r="AU6" s="155"/>
      <c r="AV6" s="60"/>
      <c r="AW6" s="60"/>
      <c r="AX6" s="156"/>
      <c r="AY6" s="60"/>
      <c r="AZ6" s="158">
        <v>100</v>
      </c>
      <c r="BA6" s="159"/>
      <c r="BB6" s="157" t="s">
        <v>123</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125</v>
      </c>
      <c r="D9" s="185"/>
      <c r="E9" s="190" t="s">
        <v>126</v>
      </c>
      <c r="F9" s="185"/>
      <c r="G9" s="190" t="s">
        <v>127</v>
      </c>
      <c r="H9" s="184"/>
      <c r="I9" s="184"/>
      <c r="J9" s="184"/>
      <c r="K9" s="185"/>
      <c r="L9" s="190" t="s">
        <v>128</v>
      </c>
      <c r="M9" s="184"/>
      <c r="N9" s="184"/>
      <c r="O9" s="193"/>
      <c r="P9" s="196" t="s">
        <v>129</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(10)1か月の勤務時間数合計</v>
      </c>
      <c r="AV9" s="169"/>
      <c r="AW9" s="168" t="s">
        <v>130</v>
      </c>
      <c r="AX9" s="169"/>
      <c r="AY9" s="176" t="s">
        <v>131</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f>IF(AZ3="暦月",IF(DAY(DATE($X$2,$AB$2,29))=29,29,""),"")</f>
        <v>29</v>
      </c>
      <c r="AS11" s="89">
        <f>IF(AZ3="暦月",IF(DAY(DATE($X$2,$AB$2,30))=30,30,""),"")</f>
        <v>30</v>
      </c>
      <c r="AT11" s="94"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2</v>
      </c>
      <c r="AS12" s="89">
        <f>IF(AS11=30,WEEKDAY(DATE($X$2,$AB$2,30)),0)</f>
        <v>3</v>
      </c>
      <c r="AT12" s="94">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月</v>
      </c>
      <c r="AS13" s="92" t="str">
        <f>IF(AS12=1,"日",IF(AS12=2,"月",IF(AS12=3,"火",IF(AS12=4,"水",IF(AS12=5,"木",IF(AS12=6,"金",IF(AS12=0,"","土")))))))</f>
        <v>火</v>
      </c>
      <c r="AT13" s="95"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31" si="22">IF($AZ$3="４週",AU14/4,IF($AZ$3="暦月",AU14/($AZ$7/7),""))</f>
        <v>0</v>
      </c>
      <c r="AX14" s="231"/>
      <c r="AY14" s="198"/>
      <c r="AZ14" s="199"/>
      <c r="BA14" s="199"/>
      <c r="BB14" s="199"/>
      <c r="BC14" s="199"/>
      <c r="BD14" s="200"/>
    </row>
    <row r="15" spans="1:57" ht="39.950000000000003" customHeight="1" x14ac:dyDescent="0.4">
      <c r="A15" s="71"/>
      <c r="B15" s="86">
        <f t="shared" ref="B15:B31"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22"/>
        <v>0</v>
      </c>
      <c r="AX15" s="214"/>
      <c r="AY15" s="215"/>
      <c r="AZ15" s="216"/>
      <c r="BA15" s="216"/>
      <c r="BB15" s="216"/>
      <c r="BC15" s="216"/>
      <c r="BD15" s="217"/>
    </row>
    <row r="16" spans="1:57" ht="39.950000000000003" customHeight="1" x14ac:dyDescent="0.4">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22"/>
        <v>0</v>
      </c>
      <c r="AX16" s="214"/>
      <c r="AY16" s="215"/>
      <c r="AZ16" s="216"/>
      <c r="BA16" s="216"/>
      <c r="BB16" s="216"/>
      <c r="BC16" s="216"/>
      <c r="BD16" s="217"/>
    </row>
    <row r="17" spans="1:56" ht="39.950000000000003" customHeight="1" x14ac:dyDescent="0.4">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22"/>
        <v>0</v>
      </c>
      <c r="AX17" s="214"/>
      <c r="AY17" s="215"/>
      <c r="AZ17" s="216"/>
      <c r="BA17" s="216"/>
      <c r="BB17" s="216"/>
      <c r="BC17" s="216"/>
      <c r="BD17" s="217"/>
    </row>
    <row r="18" spans="1:56" ht="39.950000000000003" customHeight="1" x14ac:dyDescent="0.4">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1" si="24">IF($AZ$3="４週",SUM(P18:AQ18),IF($AZ$3="暦月",SUM(P18:AT18),""))</f>
        <v>0</v>
      </c>
      <c r="AV18" s="212"/>
      <c r="AW18" s="213">
        <f t="shared" si="22"/>
        <v>0</v>
      </c>
      <c r="AX18" s="214"/>
      <c r="AY18" s="215"/>
      <c r="AZ18" s="216"/>
      <c r="BA18" s="216"/>
      <c r="BB18" s="216"/>
      <c r="BC18" s="216"/>
      <c r="BD18" s="217"/>
    </row>
    <row r="19" spans="1:56" ht="39.950000000000003" customHeight="1" x14ac:dyDescent="0.4">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f t="shared" si="22"/>
        <v>0</v>
      </c>
      <c r="AX19" s="214"/>
      <c r="AY19" s="215"/>
      <c r="AZ19" s="216"/>
      <c r="BA19" s="216"/>
      <c r="BB19" s="216"/>
      <c r="BC19" s="216"/>
      <c r="BD19" s="217"/>
    </row>
    <row r="20" spans="1:56" ht="39.950000000000003" customHeight="1" x14ac:dyDescent="0.4">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22"/>
        <v>0</v>
      </c>
      <c r="AX20" s="214"/>
      <c r="AY20" s="215"/>
      <c r="AZ20" s="216"/>
      <c r="BA20" s="216"/>
      <c r="BB20" s="216"/>
      <c r="BC20" s="216"/>
      <c r="BD20" s="217"/>
    </row>
    <row r="21" spans="1:56" ht="39.950000000000003" customHeight="1" x14ac:dyDescent="0.4">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f t="shared" si="22"/>
        <v>0</v>
      </c>
      <c r="AX21" s="214"/>
      <c r="AY21" s="215"/>
      <c r="AZ21" s="216"/>
      <c r="BA21" s="216"/>
      <c r="BB21" s="216"/>
      <c r="BC21" s="216"/>
      <c r="BD21" s="217"/>
    </row>
    <row r="22" spans="1:56" ht="39.950000000000003" customHeight="1" x14ac:dyDescent="0.4">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f t="shared" si="22"/>
        <v>0</v>
      </c>
      <c r="AX22" s="214"/>
      <c r="AY22" s="215"/>
      <c r="AZ22" s="216"/>
      <c r="BA22" s="216"/>
      <c r="BB22" s="216"/>
      <c r="BC22" s="216"/>
      <c r="BD22" s="217"/>
    </row>
    <row r="23" spans="1:56" ht="39.950000000000003" customHeight="1" x14ac:dyDescent="0.4">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f t="shared" si="22"/>
        <v>0</v>
      </c>
      <c r="AX23" s="214"/>
      <c r="AY23" s="215"/>
      <c r="AZ23" s="216"/>
      <c r="BA23" s="216"/>
      <c r="BB23" s="216"/>
      <c r="BC23" s="216"/>
      <c r="BD23" s="217"/>
    </row>
    <row r="24" spans="1:56" ht="39.950000000000003" customHeight="1" x14ac:dyDescent="0.4">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f t="shared" si="22"/>
        <v>0</v>
      </c>
      <c r="AX24" s="214"/>
      <c r="AY24" s="215"/>
      <c r="AZ24" s="216"/>
      <c r="BA24" s="216"/>
      <c r="BB24" s="216"/>
      <c r="BC24" s="216"/>
      <c r="BD24" s="217"/>
    </row>
    <row r="25" spans="1:56" ht="39.950000000000003" customHeight="1" x14ac:dyDescent="0.4">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f t="shared" si="22"/>
        <v>0</v>
      </c>
      <c r="AX25" s="214"/>
      <c r="AY25" s="215"/>
      <c r="AZ25" s="216"/>
      <c r="BA25" s="216"/>
      <c r="BB25" s="216"/>
      <c r="BC25" s="216"/>
      <c r="BD25" s="217"/>
    </row>
    <row r="26" spans="1:56" ht="39.950000000000003" customHeight="1" x14ac:dyDescent="0.4">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f t="shared" si="22"/>
        <v>0</v>
      </c>
      <c r="AX26" s="214"/>
      <c r="AY26" s="215"/>
      <c r="AZ26" s="216"/>
      <c r="BA26" s="216"/>
      <c r="BB26" s="216"/>
      <c r="BC26" s="216"/>
      <c r="BD26" s="217"/>
    </row>
    <row r="27" spans="1:56" ht="39.950000000000003" customHeight="1" x14ac:dyDescent="0.4">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f t="shared" si="22"/>
        <v>0</v>
      </c>
      <c r="AX27" s="214"/>
      <c r="AY27" s="215"/>
      <c r="AZ27" s="216"/>
      <c r="BA27" s="216"/>
      <c r="BB27" s="216"/>
      <c r="BC27" s="216"/>
      <c r="BD27" s="217"/>
    </row>
    <row r="28" spans="1:56" ht="39.950000000000003" customHeight="1" x14ac:dyDescent="0.4">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f t="shared" si="22"/>
        <v>0</v>
      </c>
      <c r="AX28" s="214"/>
      <c r="AY28" s="215"/>
      <c r="AZ28" s="216"/>
      <c r="BA28" s="216"/>
      <c r="BB28" s="216"/>
      <c r="BC28" s="216"/>
      <c r="BD28" s="217"/>
    </row>
    <row r="29" spans="1:56" ht="39.950000000000003" customHeight="1" x14ac:dyDescent="0.4">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f t="shared" si="22"/>
        <v>0</v>
      </c>
      <c r="AX29" s="214"/>
      <c r="AY29" s="215"/>
      <c r="AZ29" s="216"/>
      <c r="BA29" s="216"/>
      <c r="BB29" s="216"/>
      <c r="BC29" s="216"/>
      <c r="BD29" s="217"/>
    </row>
    <row r="30" spans="1:56" ht="39.950000000000003" customHeight="1" x14ac:dyDescent="0.4">
      <c r="A30" s="71"/>
      <c r="B30" s="86">
        <f t="shared" si="23"/>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24"/>
        <v>0</v>
      </c>
      <c r="AV30" s="212"/>
      <c r="AW30" s="213">
        <f t="shared" si="22"/>
        <v>0</v>
      </c>
      <c r="AX30" s="214"/>
      <c r="AY30" s="215"/>
      <c r="AZ30" s="216"/>
      <c r="BA30" s="216"/>
      <c r="BB30" s="216"/>
      <c r="BC30" s="216"/>
      <c r="BD30" s="217"/>
    </row>
    <row r="31" spans="1:56" ht="39.950000000000003" customHeight="1" thickBot="1" x14ac:dyDescent="0.45">
      <c r="A31" s="71"/>
      <c r="B31" s="87">
        <f t="shared" si="23"/>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f t="shared" si="22"/>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132</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0</v>
      </c>
      <c r="F36" s="256"/>
      <c r="G36" s="257">
        <f>SUMIFS($AW$14:$AX$31,$C$14:$D$31,"介護支援専門員",$E$14:$F$31,"A")</f>
        <v>0</v>
      </c>
      <c r="H36" s="258"/>
      <c r="I36" s="112"/>
      <c r="J36" s="259">
        <v>0</v>
      </c>
      <c r="K36" s="260"/>
      <c r="L36" s="259">
        <v>0</v>
      </c>
      <c r="M36" s="260"/>
      <c r="N36" s="111"/>
      <c r="O36" s="111"/>
      <c r="P36" s="259">
        <v>0</v>
      </c>
      <c r="Q36" s="260"/>
      <c r="R36" s="98"/>
      <c r="S36" s="98"/>
      <c r="T36" s="252" t="s">
        <v>4</v>
      </c>
      <c r="U36" s="253"/>
      <c r="V36" s="252" t="s">
        <v>51</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0</v>
      </c>
      <c r="F38" s="256"/>
      <c r="G38" s="257">
        <f>SUMIFS($AW$14:$AX$31,$C$14:$D$31,"介護支援専門員",$E$14:$F$31,"C")</f>
        <v>0</v>
      </c>
      <c r="H38" s="258"/>
      <c r="I38" s="112"/>
      <c r="J38" s="259">
        <v>0</v>
      </c>
      <c r="K38" s="260"/>
      <c r="L38" s="261">
        <v>0</v>
      </c>
      <c r="M38" s="262"/>
      <c r="N38" s="111"/>
      <c r="O38" s="111"/>
      <c r="P38" s="255" t="s">
        <v>30</v>
      </c>
      <c r="Q38" s="256"/>
      <c r="R38" s="98"/>
      <c r="S38" s="98"/>
      <c r="T38" s="252" t="s">
        <v>6</v>
      </c>
      <c r="U38" s="253"/>
      <c r="V38" s="252" t="s">
        <v>69</v>
      </c>
      <c r="W38" s="254"/>
      <c r="X38" s="254"/>
      <c r="Y38" s="253"/>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0</v>
      </c>
      <c r="F40" s="256"/>
      <c r="G40" s="257">
        <f>SUM(G36:H39)</f>
        <v>0</v>
      </c>
      <c r="H40" s="258"/>
      <c r="I40" s="112"/>
      <c r="J40" s="255">
        <f>SUM(J36:K39)</f>
        <v>0</v>
      </c>
      <c r="K40" s="256"/>
      <c r="L40" s="255">
        <f>SUM(L36:M39)</f>
        <v>0</v>
      </c>
      <c r="M40" s="256"/>
      <c r="N40" s="111"/>
      <c r="O40" s="111"/>
      <c r="P40" s="255">
        <f>SUM(P36:Q37)</f>
        <v>0</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0</v>
      </c>
      <c r="D45" s="275"/>
      <c r="E45" s="275"/>
      <c r="F45" s="276"/>
      <c r="G45" s="145" t="s">
        <v>28</v>
      </c>
      <c r="H45" s="252">
        <f>IF($J$42="週",$AV$5,$AZ$5)</f>
        <v>40</v>
      </c>
      <c r="I45" s="254"/>
      <c r="J45" s="254"/>
      <c r="K45" s="253"/>
      <c r="L45" s="145" t="s">
        <v>29</v>
      </c>
      <c r="M45" s="266">
        <f>ROUNDDOWN(C45/H45,1)</f>
        <v>0</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121</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0</v>
      </c>
      <c r="D50" s="254"/>
      <c r="E50" s="254"/>
      <c r="F50" s="253"/>
      <c r="G50" s="145" t="s">
        <v>81</v>
      </c>
      <c r="H50" s="266">
        <f>M45</f>
        <v>0</v>
      </c>
      <c r="I50" s="267"/>
      <c r="J50" s="267"/>
      <c r="K50" s="268"/>
      <c r="L50" s="145" t="s">
        <v>29</v>
      </c>
      <c r="M50" s="269">
        <f>ROUNDDOWN(C50+H50,1)</f>
        <v>0</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146</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109</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147</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124</v>
      </c>
      <c r="AR6" s="60"/>
      <c r="AS6" s="155"/>
      <c r="AT6" s="155"/>
      <c r="AU6" s="155"/>
      <c r="AV6" s="60"/>
      <c r="AW6" s="60"/>
      <c r="AX6" s="156"/>
      <c r="AY6" s="60"/>
      <c r="AZ6" s="158">
        <v>100</v>
      </c>
      <c r="BA6" s="159"/>
      <c r="BB6" s="157" t="s">
        <v>123</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125</v>
      </c>
      <c r="D9" s="185"/>
      <c r="E9" s="190" t="s">
        <v>126</v>
      </c>
      <c r="F9" s="185"/>
      <c r="G9" s="190" t="s">
        <v>127</v>
      </c>
      <c r="H9" s="184"/>
      <c r="I9" s="184"/>
      <c r="J9" s="184"/>
      <c r="K9" s="185"/>
      <c r="L9" s="190" t="s">
        <v>128</v>
      </c>
      <c r="M9" s="184"/>
      <c r="N9" s="184"/>
      <c r="O9" s="193"/>
      <c r="P9" s="196" t="s">
        <v>129</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(11)1か月の勤務時間数合計</v>
      </c>
      <c r="AV9" s="169"/>
      <c r="AW9" s="168" t="s">
        <v>130</v>
      </c>
      <c r="AX9" s="169"/>
      <c r="AY9" s="176" t="s">
        <v>131</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f>IF(AZ3="暦月",IF(DAY(DATE($X$2,$AB$2,29))=29,29,""),"")</f>
        <v>29</v>
      </c>
      <c r="AS11" s="89">
        <f>IF(AZ3="暦月",IF(DAY(DATE($X$2,$AB$2,30))=30,30,""),"")</f>
        <v>30</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2</v>
      </c>
      <c r="AS12" s="89">
        <f>IF(AS11=30,WEEKDAY(DATE($X$2,$AB$2,30)),0)</f>
        <v>3</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月</v>
      </c>
      <c r="AS13" s="92" t="str">
        <f>IF(AS12=1,"日",IF(AS12=2,"月",IF(AS12=3,"火",IF(AS12=4,"水",IF(AS12=5,"木",IF(AS12=6,"金",IF(AS12=0,"","土")))))))</f>
        <v>火</v>
      </c>
      <c r="AT13" s="92" t="str">
        <f>IF(AT12=1,"日",IF(AT12=2,"月",IF(AT12=3,"火",IF(AT12=4,"水",IF(AT12=5,"木",IF(AT12=6,"金",IF(AT12=0,"","土")))))))</f>
        <v/>
      </c>
      <c r="AU13" s="174"/>
      <c r="AV13" s="175"/>
      <c r="AW13" s="174"/>
      <c r="AX13" s="175"/>
      <c r="AY13" s="176"/>
      <c r="AZ13" s="176"/>
      <c r="BA13" s="176"/>
      <c r="BB13" s="176"/>
      <c r="BC13" s="176"/>
      <c r="BD13" s="176"/>
    </row>
    <row r="14" spans="1:57" ht="39.950000000000003" customHeight="1" x14ac:dyDescent="0.4">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45" si="1">IF($AZ$3="４週",AU14/4,IF($AZ$3="暦月",AU14/($AZ$7/7),""))</f>
        <v>0</v>
      </c>
      <c r="AX14" s="231"/>
      <c r="AY14" s="198"/>
      <c r="AZ14" s="199"/>
      <c r="BA14" s="199"/>
      <c r="BB14" s="199"/>
      <c r="BC14" s="199"/>
      <c r="BD14" s="200"/>
    </row>
    <row r="15" spans="1:57" ht="39.950000000000003" customHeight="1" x14ac:dyDescent="0.4">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1"/>
        <v>0</v>
      </c>
      <c r="AX15" s="214"/>
      <c r="AY15" s="215"/>
      <c r="AZ15" s="216"/>
      <c r="BA15" s="216"/>
      <c r="BB15" s="216"/>
      <c r="BC15" s="216"/>
      <c r="BD15" s="217"/>
    </row>
    <row r="16" spans="1:57" ht="39.950000000000003" customHeight="1" x14ac:dyDescent="0.4">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1"/>
        <v>0</v>
      </c>
      <c r="AX16" s="214"/>
      <c r="AY16" s="215"/>
      <c r="AZ16" s="216"/>
      <c r="BA16" s="216"/>
      <c r="BB16" s="216"/>
      <c r="BC16" s="216"/>
      <c r="BD16" s="217"/>
    </row>
    <row r="17" spans="1:56" ht="39.950000000000003" customHeight="1" x14ac:dyDescent="0.4">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1"/>
        <v>0</v>
      </c>
      <c r="AX17" s="214"/>
      <c r="AY17" s="215"/>
      <c r="AZ17" s="216"/>
      <c r="BA17" s="216"/>
      <c r="BB17" s="216"/>
      <c r="BC17" s="216"/>
      <c r="BD17" s="217"/>
    </row>
    <row r="18" spans="1:56" ht="39.950000000000003" customHeight="1" x14ac:dyDescent="0.4">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f t="shared" si="1"/>
        <v>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x14ac:dyDescent="0.4">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f t="shared" si="1"/>
        <v>0</v>
      </c>
      <c r="AX31" s="214"/>
      <c r="AY31" s="215"/>
      <c r="AZ31" s="216"/>
      <c r="BA31" s="216"/>
      <c r="BB31" s="216"/>
      <c r="BC31" s="216"/>
      <c r="BD31" s="217"/>
    </row>
    <row r="32" spans="1:56" ht="39.950000000000003" customHeight="1" x14ac:dyDescent="0.4">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f t="shared" si="1"/>
        <v>0</v>
      </c>
      <c r="AX32" s="214"/>
      <c r="AY32" s="215"/>
      <c r="AZ32" s="216"/>
      <c r="BA32" s="216"/>
      <c r="BB32" s="216"/>
      <c r="BC32" s="216"/>
      <c r="BD32" s="217"/>
    </row>
    <row r="33" spans="1:56" ht="39.950000000000003" customHeight="1" x14ac:dyDescent="0.4">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f t="shared" si="1"/>
        <v>0</v>
      </c>
      <c r="AX33" s="214"/>
      <c r="AY33" s="215"/>
      <c r="AZ33" s="216"/>
      <c r="BA33" s="216"/>
      <c r="BB33" s="216"/>
      <c r="BC33" s="216"/>
      <c r="BD33" s="217"/>
    </row>
    <row r="34" spans="1:56" ht="39.950000000000003" customHeight="1" x14ac:dyDescent="0.4">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f t="shared" si="1"/>
        <v>0</v>
      </c>
      <c r="AX34" s="214"/>
      <c r="AY34" s="215"/>
      <c r="AZ34" s="216"/>
      <c r="BA34" s="216"/>
      <c r="BB34" s="216"/>
      <c r="BC34" s="216"/>
      <c r="BD34" s="217"/>
    </row>
    <row r="35" spans="1:56" ht="39.950000000000003" customHeight="1" x14ac:dyDescent="0.4">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f t="shared" si="1"/>
        <v>0</v>
      </c>
      <c r="AX35" s="214"/>
      <c r="AY35" s="215"/>
      <c r="AZ35" s="216"/>
      <c r="BA35" s="216"/>
      <c r="BB35" s="216"/>
      <c r="BC35" s="216"/>
      <c r="BD35" s="217"/>
    </row>
    <row r="36" spans="1:56" ht="39.950000000000003" customHeight="1" x14ac:dyDescent="0.4">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f t="shared" si="1"/>
        <v>0</v>
      </c>
      <c r="AX36" s="214"/>
      <c r="AY36" s="215"/>
      <c r="AZ36" s="216"/>
      <c r="BA36" s="216"/>
      <c r="BB36" s="216"/>
      <c r="BC36" s="216"/>
      <c r="BD36" s="217"/>
    </row>
    <row r="37" spans="1:56" ht="39.950000000000003" customHeight="1" x14ac:dyDescent="0.4">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f t="shared" si="1"/>
        <v>0</v>
      </c>
      <c r="AX37" s="214"/>
      <c r="AY37" s="215"/>
      <c r="AZ37" s="216"/>
      <c r="BA37" s="216"/>
      <c r="BB37" s="216"/>
      <c r="BC37" s="216"/>
      <c r="BD37" s="217"/>
    </row>
    <row r="38" spans="1:56" ht="39.950000000000003" customHeight="1" x14ac:dyDescent="0.4">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f t="shared" si="1"/>
        <v>0</v>
      </c>
      <c r="AX38" s="214"/>
      <c r="AY38" s="215"/>
      <c r="AZ38" s="216"/>
      <c r="BA38" s="216"/>
      <c r="BB38" s="216"/>
      <c r="BC38" s="216"/>
      <c r="BD38" s="217"/>
    </row>
    <row r="39" spans="1:56" ht="39.950000000000003" customHeight="1" x14ac:dyDescent="0.4">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f t="shared" si="1"/>
        <v>0</v>
      </c>
      <c r="AX39" s="214"/>
      <c r="AY39" s="215"/>
      <c r="AZ39" s="216"/>
      <c r="BA39" s="216"/>
      <c r="BB39" s="216"/>
      <c r="BC39" s="216"/>
      <c r="BD39" s="217"/>
    </row>
    <row r="40" spans="1:56" ht="39.950000000000003" customHeight="1" x14ac:dyDescent="0.4">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f t="shared" si="1"/>
        <v>0</v>
      </c>
      <c r="AX40" s="214"/>
      <c r="AY40" s="215"/>
      <c r="AZ40" s="216"/>
      <c r="BA40" s="216"/>
      <c r="BB40" s="216"/>
      <c r="BC40" s="216"/>
      <c r="BD40" s="217"/>
    </row>
    <row r="41" spans="1:56" ht="39.950000000000003" customHeight="1" x14ac:dyDescent="0.4">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f t="shared" si="1"/>
        <v>0</v>
      </c>
      <c r="AX41" s="214"/>
      <c r="AY41" s="215"/>
      <c r="AZ41" s="216"/>
      <c r="BA41" s="216"/>
      <c r="BB41" s="216"/>
      <c r="BC41" s="216"/>
      <c r="BD41" s="217"/>
    </row>
    <row r="42" spans="1:56" ht="39.950000000000003" customHeight="1" x14ac:dyDescent="0.4">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f t="shared" si="1"/>
        <v>0</v>
      </c>
      <c r="AX42" s="214"/>
      <c r="AY42" s="215"/>
      <c r="AZ42" s="216"/>
      <c r="BA42" s="216"/>
      <c r="BB42" s="216"/>
      <c r="BC42" s="216"/>
      <c r="BD42" s="217"/>
    </row>
    <row r="43" spans="1:56" ht="39.950000000000003" customHeight="1" x14ac:dyDescent="0.4">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f t="shared" si="1"/>
        <v>0</v>
      </c>
      <c r="AX43" s="214"/>
      <c r="AY43" s="215"/>
      <c r="AZ43" s="216"/>
      <c r="BA43" s="216"/>
      <c r="BB43" s="216"/>
      <c r="BC43" s="216"/>
      <c r="BD43" s="217"/>
    </row>
    <row r="44" spans="1:56" ht="39.950000000000003" customHeight="1" x14ac:dyDescent="0.4">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f t="shared" si="1"/>
        <v>0</v>
      </c>
      <c r="AX44" s="214"/>
      <c r="AY44" s="215"/>
      <c r="AZ44" s="216"/>
      <c r="BA44" s="216"/>
      <c r="BB44" s="216"/>
      <c r="BC44" s="216"/>
      <c r="BD44" s="217"/>
    </row>
    <row r="45" spans="1:56" ht="39.950000000000003" customHeight="1" x14ac:dyDescent="0.4">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f t="shared" si="1"/>
        <v>0</v>
      </c>
      <c r="AX45" s="214"/>
      <c r="AY45" s="215"/>
      <c r="AZ45" s="216"/>
      <c r="BA45" s="216"/>
      <c r="BB45" s="216"/>
      <c r="BC45" s="216"/>
      <c r="BD45" s="217"/>
    </row>
    <row r="46" spans="1:56" ht="39.950000000000003" customHeight="1" x14ac:dyDescent="0.4">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f t="shared" ref="AW46:AW77" si="7">IF($AZ$3="４週",AU46/4,IF($AZ$3="暦月",AU46/($AZ$7/7),""))</f>
        <v>0</v>
      </c>
      <c r="AX46" s="214"/>
      <c r="AY46" s="215"/>
      <c r="AZ46" s="216"/>
      <c r="BA46" s="216"/>
      <c r="BB46" s="216"/>
      <c r="BC46" s="216"/>
      <c r="BD46" s="217"/>
    </row>
    <row r="47" spans="1:56" ht="39.950000000000003" customHeight="1" x14ac:dyDescent="0.4">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f t="shared" si="7"/>
        <v>0</v>
      </c>
      <c r="AX47" s="214"/>
      <c r="AY47" s="215"/>
      <c r="AZ47" s="216"/>
      <c r="BA47" s="216"/>
      <c r="BB47" s="216"/>
      <c r="BC47" s="216"/>
      <c r="BD47" s="217"/>
    </row>
    <row r="48" spans="1:56" ht="39.950000000000003" customHeight="1" x14ac:dyDescent="0.4">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f t="shared" si="7"/>
        <v>0</v>
      </c>
      <c r="AX48" s="214"/>
      <c r="AY48" s="215"/>
      <c r="AZ48" s="216"/>
      <c r="BA48" s="216"/>
      <c r="BB48" s="216"/>
      <c r="BC48" s="216"/>
      <c r="BD48" s="217"/>
    </row>
    <row r="49" spans="1:56" ht="39.950000000000003" customHeight="1" x14ac:dyDescent="0.4">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f t="shared" si="7"/>
        <v>0</v>
      </c>
      <c r="AX49" s="214"/>
      <c r="AY49" s="215"/>
      <c r="AZ49" s="216"/>
      <c r="BA49" s="216"/>
      <c r="BB49" s="216"/>
      <c r="BC49" s="216"/>
      <c r="BD49" s="217"/>
    </row>
    <row r="50" spans="1:56" ht="39.950000000000003" customHeight="1" x14ac:dyDescent="0.4">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f t="shared" si="7"/>
        <v>0</v>
      </c>
      <c r="AX50" s="214"/>
      <c r="AY50" s="215"/>
      <c r="AZ50" s="216"/>
      <c r="BA50" s="216"/>
      <c r="BB50" s="216"/>
      <c r="BC50" s="216"/>
      <c r="BD50" s="217"/>
    </row>
    <row r="51" spans="1:56" ht="39.950000000000003" customHeight="1" x14ac:dyDescent="0.4">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f t="shared" si="7"/>
        <v>0</v>
      </c>
      <c r="AX51" s="214"/>
      <c r="AY51" s="215"/>
      <c r="AZ51" s="216"/>
      <c r="BA51" s="216"/>
      <c r="BB51" s="216"/>
      <c r="BC51" s="216"/>
      <c r="BD51" s="217"/>
    </row>
    <row r="52" spans="1:56" ht="39.950000000000003" customHeight="1" x14ac:dyDescent="0.4">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f t="shared" si="7"/>
        <v>0</v>
      </c>
      <c r="AX52" s="214"/>
      <c r="AY52" s="215"/>
      <c r="AZ52" s="216"/>
      <c r="BA52" s="216"/>
      <c r="BB52" s="216"/>
      <c r="BC52" s="216"/>
      <c r="BD52" s="217"/>
    </row>
    <row r="53" spans="1:56" ht="39.950000000000003" customHeight="1" x14ac:dyDescent="0.4">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f t="shared" si="7"/>
        <v>0</v>
      </c>
      <c r="AX53" s="214"/>
      <c r="AY53" s="215"/>
      <c r="AZ53" s="216"/>
      <c r="BA53" s="216"/>
      <c r="BB53" s="216"/>
      <c r="BC53" s="216"/>
      <c r="BD53" s="217"/>
    </row>
    <row r="54" spans="1:56" ht="39.950000000000003" customHeight="1" x14ac:dyDescent="0.4">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f t="shared" si="7"/>
        <v>0</v>
      </c>
      <c r="AX54" s="214"/>
      <c r="AY54" s="215"/>
      <c r="AZ54" s="216"/>
      <c r="BA54" s="216"/>
      <c r="BB54" s="216"/>
      <c r="BC54" s="216"/>
      <c r="BD54" s="217"/>
    </row>
    <row r="55" spans="1:56" ht="39.950000000000003" customHeight="1" x14ac:dyDescent="0.4">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f t="shared" si="7"/>
        <v>0</v>
      </c>
      <c r="AX55" s="214"/>
      <c r="AY55" s="215"/>
      <c r="AZ55" s="216"/>
      <c r="BA55" s="216"/>
      <c r="BB55" s="216"/>
      <c r="BC55" s="216"/>
      <c r="BD55" s="217"/>
    </row>
    <row r="56" spans="1:56" ht="39.950000000000003" customHeight="1" x14ac:dyDescent="0.4">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f t="shared" si="7"/>
        <v>0</v>
      </c>
      <c r="AX56" s="214"/>
      <c r="AY56" s="215"/>
      <c r="AZ56" s="216"/>
      <c r="BA56" s="216"/>
      <c r="BB56" s="216"/>
      <c r="BC56" s="216"/>
      <c r="BD56" s="217"/>
    </row>
    <row r="57" spans="1:56" ht="39.950000000000003" customHeight="1" x14ac:dyDescent="0.4">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f t="shared" si="7"/>
        <v>0</v>
      </c>
      <c r="AX57" s="214"/>
      <c r="AY57" s="215"/>
      <c r="AZ57" s="216"/>
      <c r="BA57" s="216"/>
      <c r="BB57" s="216"/>
      <c r="BC57" s="216"/>
      <c r="BD57" s="217"/>
    </row>
    <row r="58" spans="1:56" ht="39.950000000000003" customHeight="1" x14ac:dyDescent="0.4">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f t="shared" si="7"/>
        <v>0</v>
      </c>
      <c r="AX58" s="214"/>
      <c r="AY58" s="215"/>
      <c r="AZ58" s="216"/>
      <c r="BA58" s="216"/>
      <c r="BB58" s="216"/>
      <c r="BC58" s="216"/>
      <c r="BD58" s="217"/>
    </row>
    <row r="59" spans="1:56" ht="39.950000000000003" customHeight="1" x14ac:dyDescent="0.4">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f t="shared" si="7"/>
        <v>0</v>
      </c>
      <c r="AX59" s="214"/>
      <c r="AY59" s="215"/>
      <c r="AZ59" s="216"/>
      <c r="BA59" s="216"/>
      <c r="BB59" s="216"/>
      <c r="BC59" s="216"/>
      <c r="BD59" s="217"/>
    </row>
    <row r="60" spans="1:56" ht="39.950000000000003" customHeight="1" x14ac:dyDescent="0.4">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f t="shared" si="7"/>
        <v>0</v>
      </c>
      <c r="AX60" s="214"/>
      <c r="AY60" s="215"/>
      <c r="AZ60" s="216"/>
      <c r="BA60" s="216"/>
      <c r="BB60" s="216"/>
      <c r="BC60" s="216"/>
      <c r="BD60" s="217"/>
    </row>
    <row r="61" spans="1:56" ht="39.950000000000003" customHeight="1" x14ac:dyDescent="0.4">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f t="shared" si="7"/>
        <v>0</v>
      </c>
      <c r="AX61" s="214"/>
      <c r="AY61" s="215"/>
      <c r="AZ61" s="216"/>
      <c r="BA61" s="216"/>
      <c r="BB61" s="216"/>
      <c r="BC61" s="216"/>
      <c r="BD61" s="217"/>
    </row>
    <row r="62" spans="1:56" ht="39.950000000000003" customHeight="1" x14ac:dyDescent="0.4">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f t="shared" si="7"/>
        <v>0</v>
      </c>
      <c r="AX62" s="214"/>
      <c r="AY62" s="215"/>
      <c r="AZ62" s="216"/>
      <c r="BA62" s="216"/>
      <c r="BB62" s="216"/>
      <c r="BC62" s="216"/>
      <c r="BD62" s="217"/>
    </row>
    <row r="63" spans="1:56" ht="39.950000000000003" customHeight="1" x14ac:dyDescent="0.4">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f t="shared" si="7"/>
        <v>0</v>
      </c>
      <c r="AX63" s="214"/>
      <c r="AY63" s="215"/>
      <c r="AZ63" s="216"/>
      <c r="BA63" s="216"/>
      <c r="BB63" s="216"/>
      <c r="BC63" s="216"/>
      <c r="BD63" s="217"/>
    </row>
    <row r="64" spans="1:56" ht="39.950000000000003" customHeight="1" x14ac:dyDescent="0.4">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f t="shared" si="7"/>
        <v>0</v>
      </c>
      <c r="AX64" s="214"/>
      <c r="AY64" s="215"/>
      <c r="AZ64" s="216"/>
      <c r="BA64" s="216"/>
      <c r="BB64" s="216"/>
      <c r="BC64" s="216"/>
      <c r="BD64" s="217"/>
    </row>
    <row r="65" spans="1:56" ht="39.950000000000003" customHeight="1" x14ac:dyDescent="0.4">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f t="shared" si="7"/>
        <v>0</v>
      </c>
      <c r="AX65" s="214"/>
      <c r="AY65" s="215"/>
      <c r="AZ65" s="216"/>
      <c r="BA65" s="216"/>
      <c r="BB65" s="216"/>
      <c r="BC65" s="216"/>
      <c r="BD65" s="217"/>
    </row>
    <row r="66" spans="1:56" ht="39.950000000000003" customHeight="1" x14ac:dyDescent="0.4">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f t="shared" si="7"/>
        <v>0</v>
      </c>
      <c r="AX66" s="214"/>
      <c r="AY66" s="215"/>
      <c r="AZ66" s="216"/>
      <c r="BA66" s="216"/>
      <c r="BB66" s="216"/>
      <c r="BC66" s="216"/>
      <c r="BD66" s="217"/>
    </row>
    <row r="67" spans="1:56" ht="39.950000000000003" customHeight="1" x14ac:dyDescent="0.4">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f t="shared" si="7"/>
        <v>0</v>
      </c>
      <c r="AX67" s="214"/>
      <c r="AY67" s="215"/>
      <c r="AZ67" s="216"/>
      <c r="BA67" s="216"/>
      <c r="BB67" s="216"/>
      <c r="BC67" s="216"/>
      <c r="BD67" s="217"/>
    </row>
    <row r="68" spans="1:56" ht="39.950000000000003" customHeight="1" x14ac:dyDescent="0.4">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f t="shared" si="7"/>
        <v>0</v>
      </c>
      <c r="AX68" s="214"/>
      <c r="AY68" s="215"/>
      <c r="AZ68" s="216"/>
      <c r="BA68" s="216"/>
      <c r="BB68" s="216"/>
      <c r="BC68" s="216"/>
      <c r="BD68" s="217"/>
    </row>
    <row r="69" spans="1:56" ht="39.950000000000003" customHeight="1" x14ac:dyDescent="0.4">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f t="shared" si="7"/>
        <v>0</v>
      </c>
      <c r="AX69" s="214"/>
      <c r="AY69" s="215"/>
      <c r="AZ69" s="216"/>
      <c r="BA69" s="216"/>
      <c r="BB69" s="216"/>
      <c r="BC69" s="216"/>
      <c r="BD69" s="217"/>
    </row>
    <row r="70" spans="1:56" ht="39.950000000000003" customHeight="1" x14ac:dyDescent="0.4">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f t="shared" si="7"/>
        <v>0</v>
      </c>
      <c r="AX70" s="214"/>
      <c r="AY70" s="215"/>
      <c r="AZ70" s="216"/>
      <c r="BA70" s="216"/>
      <c r="BB70" s="216"/>
      <c r="BC70" s="216"/>
      <c r="BD70" s="217"/>
    </row>
    <row r="71" spans="1:56" ht="39.950000000000003" customHeight="1" x14ac:dyDescent="0.4">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f t="shared" si="7"/>
        <v>0</v>
      </c>
      <c r="AX71" s="214"/>
      <c r="AY71" s="215"/>
      <c r="AZ71" s="216"/>
      <c r="BA71" s="216"/>
      <c r="BB71" s="216"/>
      <c r="BC71" s="216"/>
      <c r="BD71" s="217"/>
    </row>
    <row r="72" spans="1:56" ht="39.950000000000003" customHeight="1" x14ac:dyDescent="0.4">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f t="shared" si="7"/>
        <v>0</v>
      </c>
      <c r="AX72" s="214"/>
      <c r="AY72" s="215"/>
      <c r="AZ72" s="216"/>
      <c r="BA72" s="216"/>
      <c r="BB72" s="216"/>
      <c r="BC72" s="216"/>
      <c r="BD72" s="217"/>
    </row>
    <row r="73" spans="1:56" ht="39.950000000000003" customHeight="1" x14ac:dyDescent="0.4">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f t="shared" si="7"/>
        <v>0</v>
      </c>
      <c r="AX73" s="214"/>
      <c r="AY73" s="215"/>
      <c r="AZ73" s="216"/>
      <c r="BA73" s="216"/>
      <c r="BB73" s="216"/>
      <c r="BC73" s="216"/>
      <c r="BD73" s="217"/>
    </row>
    <row r="74" spans="1:56" ht="39.950000000000003" customHeight="1" x14ac:dyDescent="0.4">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f t="shared" si="7"/>
        <v>0</v>
      </c>
      <c r="AX74" s="214"/>
      <c r="AY74" s="215"/>
      <c r="AZ74" s="216"/>
      <c r="BA74" s="216"/>
      <c r="BB74" s="216"/>
      <c r="BC74" s="216"/>
      <c r="BD74" s="217"/>
    </row>
    <row r="75" spans="1:56" ht="39.950000000000003" customHeight="1" x14ac:dyDescent="0.4">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f t="shared" si="7"/>
        <v>0</v>
      </c>
      <c r="AX75" s="214"/>
      <c r="AY75" s="215"/>
      <c r="AZ75" s="216"/>
      <c r="BA75" s="216"/>
      <c r="BB75" s="216"/>
      <c r="BC75" s="216"/>
      <c r="BD75" s="217"/>
    </row>
    <row r="76" spans="1:56" ht="39.950000000000003" customHeight="1" x14ac:dyDescent="0.4">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f t="shared" si="7"/>
        <v>0</v>
      </c>
      <c r="AX76" s="214"/>
      <c r="AY76" s="215"/>
      <c r="AZ76" s="216"/>
      <c r="BA76" s="216"/>
      <c r="BB76" s="216"/>
      <c r="BC76" s="216"/>
      <c r="BD76" s="217"/>
    </row>
    <row r="77" spans="1:56" ht="39.950000000000003" customHeight="1" x14ac:dyDescent="0.4">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f t="shared" si="7"/>
        <v>0</v>
      </c>
      <c r="AX77" s="214"/>
      <c r="AY77" s="215"/>
      <c r="AZ77" s="216"/>
      <c r="BA77" s="216"/>
      <c r="BB77" s="216"/>
      <c r="BC77" s="216"/>
      <c r="BD77" s="217"/>
    </row>
    <row r="78" spans="1:56" ht="39.950000000000003" customHeight="1" x14ac:dyDescent="0.4">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f t="shared" ref="AW78:AW113" si="8">IF($AZ$3="４週",AU78/4,IF($AZ$3="暦月",AU78/($AZ$7/7),""))</f>
        <v>0</v>
      </c>
      <c r="AX78" s="214"/>
      <c r="AY78" s="215"/>
      <c r="AZ78" s="216"/>
      <c r="BA78" s="216"/>
      <c r="BB78" s="216"/>
      <c r="BC78" s="216"/>
      <c r="BD78" s="217"/>
    </row>
    <row r="79" spans="1:56" ht="39.950000000000003" customHeight="1" x14ac:dyDescent="0.4">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f t="shared" si="8"/>
        <v>0</v>
      </c>
      <c r="AX79" s="214"/>
      <c r="AY79" s="215"/>
      <c r="AZ79" s="216"/>
      <c r="BA79" s="216"/>
      <c r="BB79" s="216"/>
      <c r="BC79" s="216"/>
      <c r="BD79" s="217"/>
    </row>
    <row r="80" spans="1:56" ht="39.950000000000003" customHeight="1" x14ac:dyDescent="0.4">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f t="shared" si="8"/>
        <v>0</v>
      </c>
      <c r="AX80" s="214"/>
      <c r="AY80" s="215"/>
      <c r="AZ80" s="216"/>
      <c r="BA80" s="216"/>
      <c r="BB80" s="216"/>
      <c r="BC80" s="216"/>
      <c r="BD80" s="217"/>
    </row>
    <row r="81" spans="1:56" ht="39.950000000000003" customHeight="1" x14ac:dyDescent="0.4">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f t="shared" si="8"/>
        <v>0</v>
      </c>
      <c r="AX81" s="214"/>
      <c r="AY81" s="215"/>
      <c r="AZ81" s="216"/>
      <c r="BA81" s="216"/>
      <c r="BB81" s="216"/>
      <c r="BC81" s="216"/>
      <c r="BD81" s="217"/>
    </row>
    <row r="82" spans="1:56" ht="39.950000000000003" customHeight="1" x14ac:dyDescent="0.4">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f t="shared" si="8"/>
        <v>0</v>
      </c>
      <c r="AX82" s="214"/>
      <c r="AY82" s="215"/>
      <c r="AZ82" s="216"/>
      <c r="BA82" s="216"/>
      <c r="BB82" s="216"/>
      <c r="BC82" s="216"/>
      <c r="BD82" s="217"/>
    </row>
    <row r="83" spans="1:56" ht="39.950000000000003" customHeight="1" x14ac:dyDescent="0.4">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f t="shared" si="8"/>
        <v>0</v>
      </c>
      <c r="AX83" s="214"/>
      <c r="AY83" s="215"/>
      <c r="AZ83" s="216"/>
      <c r="BA83" s="216"/>
      <c r="BB83" s="216"/>
      <c r="BC83" s="216"/>
      <c r="BD83" s="217"/>
    </row>
    <row r="84" spans="1:56" ht="39.950000000000003" customHeight="1" x14ac:dyDescent="0.4">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f t="shared" si="8"/>
        <v>0</v>
      </c>
      <c r="AX84" s="214"/>
      <c r="AY84" s="215"/>
      <c r="AZ84" s="216"/>
      <c r="BA84" s="216"/>
      <c r="BB84" s="216"/>
      <c r="BC84" s="216"/>
      <c r="BD84" s="217"/>
    </row>
    <row r="85" spans="1:56" ht="39.950000000000003" customHeight="1" x14ac:dyDescent="0.4">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f t="shared" si="8"/>
        <v>0</v>
      </c>
      <c r="AX85" s="214"/>
      <c r="AY85" s="215"/>
      <c r="AZ85" s="216"/>
      <c r="BA85" s="216"/>
      <c r="BB85" s="216"/>
      <c r="BC85" s="216"/>
      <c r="BD85" s="217"/>
    </row>
    <row r="86" spans="1:56" ht="39.950000000000003" customHeight="1" x14ac:dyDescent="0.4">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f t="shared" si="8"/>
        <v>0</v>
      </c>
      <c r="AX86" s="214"/>
      <c r="AY86" s="215"/>
      <c r="AZ86" s="216"/>
      <c r="BA86" s="216"/>
      <c r="BB86" s="216"/>
      <c r="BC86" s="216"/>
      <c r="BD86" s="217"/>
    </row>
    <row r="87" spans="1:56" ht="39.950000000000003" customHeight="1" x14ac:dyDescent="0.4">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f t="shared" si="8"/>
        <v>0</v>
      </c>
      <c r="AX87" s="214"/>
      <c r="AY87" s="215"/>
      <c r="AZ87" s="216"/>
      <c r="BA87" s="216"/>
      <c r="BB87" s="216"/>
      <c r="BC87" s="216"/>
      <c r="BD87" s="217"/>
    </row>
    <row r="88" spans="1:56" ht="39.950000000000003" customHeight="1" x14ac:dyDescent="0.4">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f t="shared" si="8"/>
        <v>0</v>
      </c>
      <c r="AX88" s="214"/>
      <c r="AY88" s="215"/>
      <c r="AZ88" s="216"/>
      <c r="BA88" s="216"/>
      <c r="BB88" s="216"/>
      <c r="BC88" s="216"/>
      <c r="BD88" s="217"/>
    </row>
    <row r="89" spans="1:56" ht="39.950000000000003" customHeight="1" x14ac:dyDescent="0.4">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f t="shared" si="8"/>
        <v>0</v>
      </c>
      <c r="AX89" s="214"/>
      <c r="AY89" s="215"/>
      <c r="AZ89" s="216"/>
      <c r="BA89" s="216"/>
      <c r="BB89" s="216"/>
      <c r="BC89" s="216"/>
      <c r="BD89" s="217"/>
    </row>
    <row r="90" spans="1:56" ht="39.950000000000003" customHeight="1" x14ac:dyDescent="0.4">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f t="shared" si="8"/>
        <v>0</v>
      </c>
      <c r="AX90" s="214"/>
      <c r="AY90" s="215"/>
      <c r="AZ90" s="216"/>
      <c r="BA90" s="216"/>
      <c r="BB90" s="216"/>
      <c r="BC90" s="216"/>
      <c r="BD90" s="217"/>
    </row>
    <row r="91" spans="1:56" ht="39.950000000000003" customHeight="1" x14ac:dyDescent="0.4">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f t="shared" si="8"/>
        <v>0</v>
      </c>
      <c r="AX91" s="214"/>
      <c r="AY91" s="215"/>
      <c r="AZ91" s="216"/>
      <c r="BA91" s="216"/>
      <c r="BB91" s="216"/>
      <c r="BC91" s="216"/>
      <c r="BD91" s="217"/>
    </row>
    <row r="92" spans="1:56" ht="39.950000000000003" customHeight="1" x14ac:dyDescent="0.4">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f t="shared" si="8"/>
        <v>0</v>
      </c>
      <c r="AX92" s="214"/>
      <c r="AY92" s="215"/>
      <c r="AZ92" s="216"/>
      <c r="BA92" s="216"/>
      <c r="BB92" s="216"/>
      <c r="BC92" s="216"/>
      <c r="BD92" s="217"/>
    </row>
    <row r="93" spans="1:56" ht="39.950000000000003" customHeight="1" x14ac:dyDescent="0.4">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f t="shared" si="8"/>
        <v>0</v>
      </c>
      <c r="AX93" s="214"/>
      <c r="AY93" s="215"/>
      <c r="AZ93" s="216"/>
      <c r="BA93" s="216"/>
      <c r="BB93" s="216"/>
      <c r="BC93" s="216"/>
      <c r="BD93" s="217"/>
    </row>
    <row r="94" spans="1:56" ht="39.950000000000003" customHeight="1" x14ac:dyDescent="0.4">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f t="shared" si="8"/>
        <v>0</v>
      </c>
      <c r="AX94" s="214"/>
      <c r="AY94" s="215"/>
      <c r="AZ94" s="216"/>
      <c r="BA94" s="216"/>
      <c r="BB94" s="216"/>
      <c r="BC94" s="216"/>
      <c r="BD94" s="217"/>
    </row>
    <row r="95" spans="1:56" ht="39.950000000000003" customHeight="1" x14ac:dyDescent="0.4">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f t="shared" si="8"/>
        <v>0</v>
      </c>
      <c r="AX95" s="214"/>
      <c r="AY95" s="215"/>
      <c r="AZ95" s="216"/>
      <c r="BA95" s="216"/>
      <c r="BB95" s="216"/>
      <c r="BC95" s="216"/>
      <c r="BD95" s="217"/>
    </row>
    <row r="96" spans="1:56" ht="39.950000000000003" customHeight="1" x14ac:dyDescent="0.4">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f t="shared" si="8"/>
        <v>0</v>
      </c>
      <c r="AX96" s="214"/>
      <c r="AY96" s="215"/>
      <c r="AZ96" s="216"/>
      <c r="BA96" s="216"/>
      <c r="BB96" s="216"/>
      <c r="BC96" s="216"/>
      <c r="BD96" s="217"/>
    </row>
    <row r="97" spans="1:56" ht="39.950000000000003" customHeight="1" x14ac:dyDescent="0.4">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f t="shared" si="8"/>
        <v>0</v>
      </c>
      <c r="AX97" s="214"/>
      <c r="AY97" s="215"/>
      <c r="AZ97" s="216"/>
      <c r="BA97" s="216"/>
      <c r="BB97" s="216"/>
      <c r="BC97" s="216"/>
      <c r="BD97" s="217"/>
    </row>
    <row r="98" spans="1:56" ht="39.950000000000003" customHeight="1" x14ac:dyDescent="0.4">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f t="shared" si="8"/>
        <v>0</v>
      </c>
      <c r="AX98" s="214"/>
      <c r="AY98" s="215"/>
      <c r="AZ98" s="216"/>
      <c r="BA98" s="216"/>
      <c r="BB98" s="216"/>
      <c r="BC98" s="216"/>
      <c r="BD98" s="217"/>
    </row>
    <row r="99" spans="1:56" ht="39.950000000000003" customHeight="1" x14ac:dyDescent="0.4">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f t="shared" si="8"/>
        <v>0</v>
      </c>
      <c r="AX99" s="214"/>
      <c r="AY99" s="215"/>
      <c r="AZ99" s="216"/>
      <c r="BA99" s="216"/>
      <c r="BB99" s="216"/>
      <c r="BC99" s="216"/>
      <c r="BD99" s="217"/>
    </row>
    <row r="100" spans="1:56" ht="39.950000000000003" customHeight="1" x14ac:dyDescent="0.4">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f t="shared" si="8"/>
        <v>0</v>
      </c>
      <c r="AX100" s="214"/>
      <c r="AY100" s="215"/>
      <c r="AZ100" s="216"/>
      <c r="BA100" s="216"/>
      <c r="BB100" s="216"/>
      <c r="BC100" s="216"/>
      <c r="BD100" s="217"/>
    </row>
    <row r="101" spans="1:56" ht="39.950000000000003" customHeight="1" x14ac:dyDescent="0.4">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f t="shared" si="8"/>
        <v>0</v>
      </c>
      <c r="AX101" s="214"/>
      <c r="AY101" s="215"/>
      <c r="AZ101" s="216"/>
      <c r="BA101" s="216"/>
      <c r="BB101" s="216"/>
      <c r="BC101" s="216"/>
      <c r="BD101" s="217"/>
    </row>
    <row r="102" spans="1:56" ht="39.950000000000003" customHeight="1" x14ac:dyDescent="0.4">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f t="shared" si="8"/>
        <v>0</v>
      </c>
      <c r="AX102" s="214"/>
      <c r="AY102" s="215"/>
      <c r="AZ102" s="216"/>
      <c r="BA102" s="216"/>
      <c r="BB102" s="216"/>
      <c r="BC102" s="216"/>
      <c r="BD102" s="217"/>
    </row>
    <row r="103" spans="1:56" ht="39.950000000000003" customHeight="1" x14ac:dyDescent="0.4">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f t="shared" si="8"/>
        <v>0</v>
      </c>
      <c r="AX103" s="214"/>
      <c r="AY103" s="215"/>
      <c r="AZ103" s="216"/>
      <c r="BA103" s="216"/>
      <c r="BB103" s="216"/>
      <c r="BC103" s="216"/>
      <c r="BD103" s="217"/>
    </row>
    <row r="104" spans="1:56" ht="39.950000000000003" customHeight="1" x14ac:dyDescent="0.4">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f t="shared" si="8"/>
        <v>0</v>
      </c>
      <c r="AX104" s="214"/>
      <c r="AY104" s="215"/>
      <c r="AZ104" s="216"/>
      <c r="BA104" s="216"/>
      <c r="BB104" s="216"/>
      <c r="BC104" s="216"/>
      <c r="BD104" s="217"/>
    </row>
    <row r="105" spans="1:56" ht="39.950000000000003" customHeight="1" x14ac:dyDescent="0.4">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f t="shared" si="8"/>
        <v>0</v>
      </c>
      <c r="AX105" s="214"/>
      <c r="AY105" s="215"/>
      <c r="AZ105" s="216"/>
      <c r="BA105" s="216"/>
      <c r="BB105" s="216"/>
      <c r="BC105" s="216"/>
      <c r="BD105" s="217"/>
    </row>
    <row r="106" spans="1:56" ht="39.950000000000003" customHeight="1" x14ac:dyDescent="0.4">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f t="shared" si="8"/>
        <v>0</v>
      </c>
      <c r="AX106" s="214"/>
      <c r="AY106" s="215"/>
      <c r="AZ106" s="216"/>
      <c r="BA106" s="216"/>
      <c r="BB106" s="216"/>
      <c r="BC106" s="216"/>
      <c r="BD106" s="217"/>
    </row>
    <row r="107" spans="1:56" ht="39.950000000000003" customHeight="1" x14ac:dyDescent="0.4">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f t="shared" si="8"/>
        <v>0</v>
      </c>
      <c r="AX107" s="214"/>
      <c r="AY107" s="215"/>
      <c r="AZ107" s="216"/>
      <c r="BA107" s="216"/>
      <c r="BB107" s="216"/>
      <c r="BC107" s="216"/>
      <c r="BD107" s="217"/>
    </row>
    <row r="108" spans="1:56" ht="39.950000000000003" customHeight="1" x14ac:dyDescent="0.4">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f t="shared" si="8"/>
        <v>0</v>
      </c>
      <c r="AX108" s="214"/>
      <c r="AY108" s="215"/>
      <c r="AZ108" s="216"/>
      <c r="BA108" s="216"/>
      <c r="BB108" s="216"/>
      <c r="BC108" s="216"/>
      <c r="BD108" s="217"/>
    </row>
    <row r="109" spans="1:56" ht="39.950000000000003" customHeight="1" x14ac:dyDescent="0.4">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f t="shared" si="8"/>
        <v>0</v>
      </c>
      <c r="AX109" s="214"/>
      <c r="AY109" s="215"/>
      <c r="AZ109" s="216"/>
      <c r="BA109" s="216"/>
      <c r="BB109" s="216"/>
      <c r="BC109" s="216"/>
      <c r="BD109" s="217"/>
    </row>
    <row r="110" spans="1:56" ht="39.950000000000003" customHeight="1" x14ac:dyDescent="0.4">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f t="shared" si="8"/>
        <v>0</v>
      </c>
      <c r="AX110" s="214"/>
      <c r="AY110" s="215"/>
      <c r="AZ110" s="216"/>
      <c r="BA110" s="216"/>
      <c r="BB110" s="216"/>
      <c r="BC110" s="216"/>
      <c r="BD110" s="217"/>
    </row>
    <row r="111" spans="1:56" ht="39.950000000000003" customHeight="1" x14ac:dyDescent="0.4">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f t="shared" si="8"/>
        <v>0</v>
      </c>
      <c r="AX111" s="214"/>
      <c r="AY111" s="215"/>
      <c r="AZ111" s="216"/>
      <c r="BA111" s="216"/>
      <c r="BB111" s="216"/>
      <c r="BC111" s="216"/>
      <c r="BD111" s="217"/>
    </row>
    <row r="112" spans="1:56" ht="39.950000000000003" customHeight="1" x14ac:dyDescent="0.4">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f t="shared" si="8"/>
        <v>0</v>
      </c>
      <c r="AX112" s="214"/>
      <c r="AY112" s="215"/>
      <c r="AZ112" s="216"/>
      <c r="BA112" s="216"/>
      <c r="BB112" s="216"/>
      <c r="BC112" s="216"/>
      <c r="BD112" s="217"/>
    </row>
    <row r="113" spans="1:56" ht="39.950000000000003" customHeight="1" thickBot="1" x14ac:dyDescent="0.45">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46"/>
      <c r="AZ113" s="247"/>
      <c r="BA113" s="247"/>
      <c r="BB113" s="247"/>
      <c r="BC113" s="247"/>
      <c r="BD113" s="248"/>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132</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274">
        <f>IF($J$124="週",L122,J122)</f>
        <v>0</v>
      </c>
      <c r="D127" s="275"/>
      <c r="E127" s="275"/>
      <c r="F127" s="276"/>
      <c r="G127" s="145" t="s">
        <v>28</v>
      </c>
      <c r="H127" s="252">
        <f>IF($J$124="週",$AV$5,$AZ$5)</f>
        <v>40</v>
      </c>
      <c r="I127" s="254"/>
      <c r="J127" s="254"/>
      <c r="K127" s="253"/>
      <c r="L127" s="145" t="s">
        <v>29</v>
      </c>
      <c r="M127" s="266">
        <f>ROUNDDOWN(C127/H127,1)</f>
        <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121</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252">
        <f>P122</f>
        <v>0</v>
      </c>
      <c r="D132" s="254"/>
      <c r="E132" s="254"/>
      <c r="F132" s="253"/>
      <c r="G132" s="145" t="s">
        <v>81</v>
      </c>
      <c r="H132" s="266">
        <f>M127</f>
        <v>0</v>
      </c>
      <c r="I132" s="267"/>
      <c r="J132" s="267"/>
      <c r="K132" s="268"/>
      <c r="L132" s="145" t="s">
        <v>29</v>
      </c>
      <c r="M132" s="269">
        <f>ROUNDDOWN(C132+H132,1)</f>
        <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119</v>
      </c>
      <c r="B2" s="12"/>
      <c r="C2" s="13"/>
    </row>
    <row r="3" spans="1:10" s="11" customFormat="1" ht="20.25" customHeight="1" x14ac:dyDescent="0.4">
      <c r="A3" s="13"/>
      <c r="B3" s="13"/>
      <c r="C3" s="13"/>
    </row>
    <row r="4" spans="1:10" s="11" customFormat="1" ht="20.25" customHeight="1" x14ac:dyDescent="0.4">
      <c r="A4" s="27"/>
      <c r="B4" s="13" t="s">
        <v>85</v>
      </c>
      <c r="C4" s="13"/>
      <c r="E4" s="277" t="s">
        <v>87</v>
      </c>
      <c r="F4" s="277"/>
      <c r="G4" s="277"/>
      <c r="H4" s="277"/>
      <c r="I4" s="277"/>
      <c r="J4" s="277"/>
    </row>
    <row r="5" spans="1:10" s="11" customFormat="1" ht="20.25" customHeight="1" x14ac:dyDescent="0.4">
      <c r="A5" s="28"/>
      <c r="B5" s="13" t="s">
        <v>86</v>
      </c>
      <c r="C5" s="13"/>
      <c r="E5" s="277"/>
      <c r="F5" s="277"/>
      <c r="G5" s="277"/>
      <c r="H5" s="277"/>
      <c r="I5" s="277"/>
      <c r="J5" s="277"/>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122</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133</v>
      </c>
      <c r="B16" s="153"/>
      <c r="C16" s="153"/>
    </row>
    <row r="17" spans="1:3" s="11" customFormat="1" ht="20.25" customHeight="1" x14ac:dyDescent="0.4">
      <c r="A17" s="153"/>
      <c r="B17" s="153"/>
      <c r="C17" s="153"/>
    </row>
    <row r="18" spans="1:3" s="11" customFormat="1" ht="20.25" customHeight="1" x14ac:dyDescent="0.4">
      <c r="A18" s="152" t="s">
        <v>134</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111</v>
      </c>
    </row>
    <row r="24" spans="1:3" s="11" customFormat="1" ht="20.25" customHeight="1" x14ac:dyDescent="0.4">
      <c r="A24" s="13"/>
      <c r="B24" s="14">
        <v>3</v>
      </c>
      <c r="C24" s="15" t="s">
        <v>112</v>
      </c>
    </row>
    <row r="25" spans="1:3" s="11" customFormat="1" ht="20.25" customHeight="1" x14ac:dyDescent="0.4">
      <c r="A25" s="13"/>
      <c r="B25" s="13"/>
      <c r="C25" s="13"/>
    </row>
    <row r="26" spans="1:3" s="11" customFormat="1" ht="20.25" customHeight="1" x14ac:dyDescent="0.4">
      <c r="A26" s="13" t="s">
        <v>135</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136</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137</v>
      </c>
      <c r="B44" s="13"/>
    </row>
    <row r="45" spans="1:55" s="11" customFormat="1" ht="20.25" customHeight="1" x14ac:dyDescent="0.4"/>
    <row r="46" spans="1:55" s="11" customFormat="1" ht="20.25" customHeight="1" x14ac:dyDescent="0.4">
      <c r="A46" s="13" t="s">
        <v>138</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139</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140</v>
      </c>
      <c r="B52" s="13"/>
      <c r="C52" s="13"/>
    </row>
    <row r="53" spans="1:55" s="11" customFormat="1" ht="20.25" customHeight="1" x14ac:dyDescent="0.4">
      <c r="A53" s="13"/>
      <c r="B53" s="13"/>
      <c r="C53" s="13"/>
    </row>
    <row r="54" spans="1:55" s="11" customFormat="1" ht="20.25" customHeight="1" x14ac:dyDescent="0.4">
      <c r="A54" s="11" t="s">
        <v>141</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104</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142</v>
      </c>
      <c r="C58" s="25"/>
      <c r="D58" s="16"/>
      <c r="E58" s="16"/>
    </row>
    <row r="59" spans="1:55" s="11" customFormat="1" ht="20.25" customHeight="1" x14ac:dyDescent="0.4">
      <c r="A59" s="84" t="s">
        <v>100</v>
      </c>
      <c r="B59" s="25"/>
      <c r="C59" s="25"/>
      <c r="D59" s="13"/>
      <c r="E59" s="13"/>
    </row>
    <row r="60" spans="1:55" s="11" customFormat="1" ht="20.25" customHeight="1" x14ac:dyDescent="0.4">
      <c r="A60" s="83" t="s">
        <v>101</v>
      </c>
      <c r="B60" s="25"/>
      <c r="C60" s="25"/>
      <c r="D60" s="29"/>
      <c r="E60" s="29"/>
    </row>
    <row r="61" spans="1:55" s="11" customFormat="1" ht="20.25" customHeight="1" x14ac:dyDescent="0.4">
      <c r="A61" s="84" t="s">
        <v>102</v>
      </c>
      <c r="B61" s="25"/>
      <c r="C61" s="25"/>
      <c r="D61" s="29"/>
      <c r="E61" s="29"/>
    </row>
    <row r="62" spans="1:55" s="11" customFormat="1" ht="20.25" customHeight="1" x14ac:dyDescent="0.4">
      <c r="A62" s="83" t="s">
        <v>103</v>
      </c>
      <c r="B62" s="25"/>
      <c r="C62" s="25"/>
      <c r="D62" s="29"/>
      <c r="E62" s="29"/>
    </row>
    <row r="63" spans="1:55" s="11" customFormat="1" ht="20.25" customHeight="1" x14ac:dyDescent="0.4">
      <c r="A63" s="84" t="s">
        <v>143</v>
      </c>
      <c r="B63" s="25"/>
      <c r="C63" s="25"/>
      <c r="D63" s="29"/>
      <c r="E63" s="29"/>
    </row>
    <row r="64" spans="1:55" s="11" customFormat="1" ht="20.25" customHeight="1" x14ac:dyDescent="0.4">
      <c r="A64" s="84" t="s">
        <v>144</v>
      </c>
      <c r="B64" s="25"/>
      <c r="C64" s="25"/>
      <c r="D64" s="29"/>
      <c r="E64" s="29"/>
    </row>
    <row r="65" spans="1:5" s="11" customFormat="1" ht="20.25" customHeight="1" x14ac:dyDescent="0.4">
      <c r="A65" s="84" t="s">
        <v>145</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109</v>
      </c>
    </row>
    <row r="5" spans="2:11" x14ac:dyDescent="0.4">
      <c r="B5" s="114">
        <v>2</v>
      </c>
      <c r="C5" s="147" t="s">
        <v>110</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111</v>
      </c>
      <c r="E15" s="118" t="s">
        <v>112</v>
      </c>
      <c r="F15" s="119" t="s">
        <v>31</v>
      </c>
      <c r="G15" s="119" t="s">
        <v>31</v>
      </c>
      <c r="H15" s="119" t="s">
        <v>31</v>
      </c>
      <c r="I15" s="119" t="s">
        <v>92</v>
      </c>
      <c r="J15" s="119" t="s">
        <v>92</v>
      </c>
      <c r="K15" s="120" t="s">
        <v>92</v>
      </c>
    </row>
    <row r="16" spans="2:11" x14ac:dyDescent="0.4">
      <c r="B16" s="278" t="s">
        <v>60</v>
      </c>
      <c r="C16" s="121" t="s">
        <v>113</v>
      </c>
      <c r="D16" s="126" t="s">
        <v>113</v>
      </c>
      <c r="E16" s="126" t="s">
        <v>105</v>
      </c>
      <c r="F16" s="126"/>
      <c r="G16" s="126"/>
      <c r="H16" s="126"/>
      <c r="I16" s="122"/>
      <c r="J16" s="122"/>
      <c r="K16" s="123"/>
    </row>
    <row r="17" spans="2:11" x14ac:dyDescent="0.4">
      <c r="B17" s="278"/>
      <c r="C17" s="124" t="s">
        <v>67</v>
      </c>
      <c r="D17" s="126" t="s">
        <v>111</v>
      </c>
      <c r="E17" s="126" t="s">
        <v>111</v>
      </c>
      <c r="F17" s="126"/>
      <c r="G17" s="126"/>
      <c r="H17" s="126"/>
      <c r="I17" s="115"/>
      <c r="J17" s="115"/>
      <c r="K17" s="125"/>
    </row>
    <row r="18" spans="2:11" x14ac:dyDescent="0.4">
      <c r="B18" s="278"/>
      <c r="C18" s="124" t="s">
        <v>67</v>
      </c>
      <c r="D18" s="126" t="s">
        <v>31</v>
      </c>
      <c r="E18" s="126" t="s">
        <v>114</v>
      </c>
      <c r="F18" s="126"/>
      <c r="G18" s="126"/>
      <c r="H18" s="126"/>
      <c r="I18" s="115"/>
      <c r="J18" s="115"/>
      <c r="K18" s="125"/>
    </row>
    <row r="19" spans="2:11" x14ac:dyDescent="0.4">
      <c r="B19" s="278"/>
      <c r="C19" s="124" t="s">
        <v>31</v>
      </c>
      <c r="D19" s="126" t="s">
        <v>31</v>
      </c>
      <c r="E19" s="126" t="s">
        <v>115</v>
      </c>
      <c r="F19" s="126"/>
      <c r="G19" s="126"/>
      <c r="H19" s="126"/>
      <c r="I19" s="115"/>
      <c r="J19" s="115"/>
      <c r="K19" s="125"/>
    </row>
    <row r="20" spans="2:11" x14ac:dyDescent="0.4">
      <c r="B20" s="278"/>
      <c r="C20" s="124" t="s">
        <v>31</v>
      </c>
      <c r="D20" s="126" t="s">
        <v>31</v>
      </c>
      <c r="E20" s="126" t="s">
        <v>116</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106</v>
      </c>
    </row>
    <row r="34" spans="3:3" x14ac:dyDescent="0.4">
      <c r="C34" s="113" t="s">
        <v>91</v>
      </c>
    </row>
    <row r="35" spans="3:3" x14ac:dyDescent="0.4">
      <c r="C35" s="113" t="s">
        <v>117</v>
      </c>
    </row>
    <row r="36" spans="3:3" x14ac:dyDescent="0.4">
      <c r="C36" s="113" t="s">
        <v>118</v>
      </c>
    </row>
    <row r="37" spans="3:3" x14ac:dyDescent="0.4">
      <c r="C37" s="113" t="s">
        <v>33</v>
      </c>
    </row>
    <row r="38" spans="3:3" x14ac:dyDescent="0.4">
      <c r="C38" s="113" t="s">
        <v>34</v>
      </c>
    </row>
    <row r="40" spans="3:3" x14ac:dyDescent="0.4">
      <c r="C40" s="113" t="s">
        <v>107</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北川　槙吾</cp:lastModifiedBy>
  <cp:lastPrinted>2021-03-21T05:52:46Z</cp:lastPrinted>
  <dcterms:created xsi:type="dcterms:W3CDTF">2020-01-14T23:44:41Z</dcterms:created>
  <dcterms:modified xsi:type="dcterms:W3CDTF">2024-09-19T06:46:35Z</dcterms:modified>
</cp:coreProperties>
</file>