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FSV01\UserData$\0367\マイ ドキュメント\森　健至\生活環境課\脱炭素\ＬＥＤ化事業\淡路市版\完成\修正版\決裁終了版（審査会終了後）\管財課提出\様式\"/>
    </mc:Choice>
  </mc:AlternateContent>
  <bookViews>
    <workbookView xWindow="0" yWindow="0" windowWidth="19200" windowHeight="11370" firstSheet="6" activeTab="7"/>
  </bookViews>
  <sheets>
    <sheet name="様式4-３ (C施設群)" sheetId="2" r:id="rId1"/>
    <sheet name="様式4-5(C施設群 )" sheetId="3" r:id="rId2"/>
    <sheet name="【様式4-6】市立学習小学校" sheetId="4" r:id="rId3"/>
    <sheet name="【様式4-6】淡路市子育て支援センター" sheetId="5" r:id="rId4"/>
    <sheet name="【様式4-6】仮屋保育所" sheetId="6" r:id="rId5"/>
    <sheet name="【様式4-6】市立東浦中学校" sheetId="7" r:id="rId6"/>
    <sheet name="【様式4-6】東浦保健センター" sheetId="8" r:id="rId7"/>
    <sheet name="【様式4-6】浦保育所" sheetId="17" r:id="rId8"/>
    <sheet name="【様式4-6】サンシャインホール" sheetId="10" r:id="rId9"/>
    <sheet name="【様式4-6】東浦図書館" sheetId="11" r:id="rId10"/>
    <sheet name="【様式4-6】東浦バスターミナル" sheetId="12" r:id="rId11"/>
    <sheet name="【様式4-6】中浜稔猫美術館" sheetId="13" r:id="rId12"/>
    <sheet name="【様式4-6】ひがしうら陶芸体験館" sheetId="14" r:id="rId13"/>
    <sheet name="【様式4-6】淡路市役所東浦事務所" sheetId="15" r:id="rId14"/>
    <sheet name="【様式4-6】市立浦小学校" sheetId="16" r:id="rId15"/>
    <sheet name="Sheet1" sheetId="1" r:id="rId16"/>
  </sheets>
  <externalReferences>
    <externalReference r:id="rId17"/>
    <externalReference r:id="rId18"/>
  </externalReferences>
  <definedNames>
    <definedName name="__3__123Graph_ACHART_1" localSheetId="7" hidden="1">#REF!</definedName>
    <definedName name="__3__123Graph_ACHART_1" hidden="1">#REF!</definedName>
    <definedName name="_1__123Graph_ACHART_1" hidden="1">#N/A</definedName>
    <definedName name="_10___0__123Graph_CCHAR" localSheetId="7" hidden="1">#REF!</definedName>
    <definedName name="_10___0__123Graph_CCHAR" hidden="1">#REF!</definedName>
    <definedName name="_10__123Graph_BCHART_1" localSheetId="7" hidden="1">#REF!</definedName>
    <definedName name="_10__123Graph_BCHART_1" hidden="1">#REF!</definedName>
    <definedName name="_10__123Graph_DCHART_1" localSheetId="7" hidden="1">#REF!</definedName>
    <definedName name="_10__123Graph_DCHART_1" hidden="1">#REF!</definedName>
    <definedName name="_10_0__123Graph_CCHAR" localSheetId="7" hidden="1">#REF!</definedName>
    <definedName name="_10_0__123Graph_CCHAR" hidden="1">#REF!</definedName>
    <definedName name="_10_123Graph_XCHAR" localSheetId="7" hidden="1">#REF!</definedName>
    <definedName name="_10_123Graph_XCHAR" hidden="1">#REF!</definedName>
    <definedName name="_101_0__123Graph_BCHAR" localSheetId="7" hidden="1">#REF!</definedName>
    <definedName name="_101_0__123Graph_BCHAR" hidden="1">#REF!</definedName>
    <definedName name="_102__123Graph_DCHART_1" localSheetId="7" hidden="1">#REF!</definedName>
    <definedName name="_102__123Graph_DCHART_1" hidden="1">#REF!</definedName>
    <definedName name="_103_0__123Graph_CCHAR" localSheetId="7" hidden="1">#REF!</definedName>
    <definedName name="_103_0__123Graph_CCHAR" hidden="1">#REF!</definedName>
    <definedName name="_105_0__123Graph_DCHAR" localSheetId="7" hidden="1">#REF!</definedName>
    <definedName name="_105_0__123Graph_DCHAR" hidden="1">#REF!</definedName>
    <definedName name="_107_0__123Graph_XCHAR" localSheetId="7" hidden="1">#REF!</definedName>
    <definedName name="_107_0__123Graph_XCHAR" hidden="1">#REF!</definedName>
    <definedName name="_108__123Graph_XCHART_1" localSheetId="7" hidden="1">#REF!</definedName>
    <definedName name="_108__123Graph_XCHART_1" hidden="1">#REF!</definedName>
    <definedName name="_109__123Graph_Xｸﾞﾗﾌ_2" localSheetId="7" hidden="1">#REF!</definedName>
    <definedName name="_109__123Graph_Xｸﾞﾗﾌ_2" hidden="1">#REF!</definedName>
    <definedName name="_11___0__123Graph_BCHAR" localSheetId="7" hidden="1">#REF!</definedName>
    <definedName name="_11___0__123Graph_BCHAR" hidden="1">#REF!</definedName>
    <definedName name="_11___0__123Graph_CCHAR" localSheetId="7" hidden="1">#REF!</definedName>
    <definedName name="_11___0__123Graph_CCHAR" hidden="1">#REF!</definedName>
    <definedName name="_11__123Graph_Aｸﾞﾗﾌ_2" localSheetId="7" hidden="1">#REF!</definedName>
    <definedName name="_11__123Graph_Aｸﾞﾗﾌ_2" hidden="1">#REF!</definedName>
    <definedName name="_11__123Graph_XCHART_1" localSheetId="7" hidden="1">#REF!</definedName>
    <definedName name="_11__123Graph_XCHART_1" hidden="1">#REF!</definedName>
    <definedName name="_11_0__123Graph_DCHAR" localSheetId="7" hidden="1">#REF!</definedName>
    <definedName name="_11_0__123Graph_DCHAR" hidden="1">#REF!</definedName>
    <definedName name="_11_123Graph_XCHAR" localSheetId="7" hidden="1">#REF!</definedName>
    <definedName name="_11_123Graph_XCHAR" hidden="1">#REF!</definedName>
    <definedName name="_110__123Graph_Xｸﾞﾗﾌ_4" localSheetId="7" hidden="1">#REF!</definedName>
    <definedName name="_110__123Graph_Xｸﾞﾗﾌ_4" hidden="1">#REF!</definedName>
    <definedName name="_12___0__123Graph_DCHAR" localSheetId="7" hidden="1">#REF!</definedName>
    <definedName name="_12___0__123Graph_DCHAR" hidden="1">#REF!</definedName>
    <definedName name="_12__123Graph_ACHART_1" localSheetId="7" hidden="1">#REF!</definedName>
    <definedName name="_12__123Graph_ACHART_1" hidden="1">#REF!</definedName>
    <definedName name="_12__123Graph_Aｸﾞﾗﾌ_3" localSheetId="7" hidden="1">#REF!</definedName>
    <definedName name="_12__123Graph_Aｸﾞﾗﾌ_3" hidden="1">#REF!</definedName>
    <definedName name="_12__123Graph_XCHART_1" localSheetId="7" hidden="1">#REF!</definedName>
    <definedName name="_12__123Graph_XCHART_1" hidden="1">#REF!</definedName>
    <definedName name="_12_0__123Graph_ACHAR" localSheetId="7" hidden="1">#REF!</definedName>
    <definedName name="_12_0__123Graph_ACHAR" hidden="1">#REF!</definedName>
    <definedName name="_12_0__123Graph_XCHAR" localSheetId="7" hidden="1">#REF!</definedName>
    <definedName name="_12_0__123Graph_XCHAR" hidden="1">#REF!</definedName>
    <definedName name="_12_123Graph_CCHAR" localSheetId="7" hidden="1">#REF!</definedName>
    <definedName name="_12_123Graph_CCHAR" hidden="1">#REF!</definedName>
    <definedName name="_121___0__123Graph_ACHAR" localSheetId="7" hidden="1">#REF!</definedName>
    <definedName name="_121___0__123Graph_ACHAR" hidden="1">#REF!</definedName>
    <definedName name="_122___0__123Graph_ACHAR" localSheetId="7" hidden="1">#REF!</definedName>
    <definedName name="_122___0__123Graph_ACHAR" hidden="1">#REF!</definedName>
    <definedName name="_13___0__123Graph_CCHAR" localSheetId="7" hidden="1">#REF!</definedName>
    <definedName name="_13___0__123Graph_CCHAR" hidden="1">#REF!</definedName>
    <definedName name="_13___0__123Graph_DCHAR" localSheetId="7" hidden="1">#REF!</definedName>
    <definedName name="_13___0__123Graph_DCHAR" hidden="1">#REF!</definedName>
    <definedName name="_13_0__123Graph_ACHAR" localSheetId="7" hidden="1">#REF!</definedName>
    <definedName name="_13_0__123Graph_ACHAR" hidden="1">#REF!</definedName>
    <definedName name="_13_0__123Graph_BCHAR" localSheetId="7" hidden="1">#REF!</definedName>
    <definedName name="_13_0__123Graph_BCHAR" hidden="1">#REF!</definedName>
    <definedName name="_133___0__123Graph_BCHAR" localSheetId="7" hidden="1">#REF!</definedName>
    <definedName name="_133___0__123Graph_BCHAR" hidden="1">#REF!</definedName>
    <definedName name="_134___0__123Graph_BCHAR" localSheetId="7" hidden="1">#REF!</definedName>
    <definedName name="_134___0__123Graph_BCHAR" hidden="1">#REF!</definedName>
    <definedName name="_14___0__123Graph_XCHAR" localSheetId="7" hidden="1">#REF!</definedName>
    <definedName name="_14___0__123Graph_XCHAR" hidden="1">#REF!</definedName>
    <definedName name="_14__123Graph_Aｸﾞﾗﾌ_4" localSheetId="7" hidden="1">#REF!</definedName>
    <definedName name="_14__123Graph_Aｸﾞﾗﾌ_4" hidden="1">#REF!</definedName>
    <definedName name="_14__123Graph_CCHART_1" localSheetId="7" hidden="1">#REF!</definedName>
    <definedName name="_14__123Graph_CCHART_1" hidden="1">#REF!</definedName>
    <definedName name="_14_0__123Graph_BCHAR" localSheetId="7" hidden="1">#REF!</definedName>
    <definedName name="_14_0__123Graph_BCHAR" hidden="1">#REF!</definedName>
    <definedName name="_14_0__123Graph_CCHAR" localSheetId="7" hidden="1">#REF!</definedName>
    <definedName name="_14_0__123Graph_CCHAR" hidden="1">#REF!</definedName>
    <definedName name="_145___0__123Graph_CCHAR" localSheetId="7" hidden="1">#REF!</definedName>
    <definedName name="_145___0__123Graph_CCHAR" hidden="1">#REF!</definedName>
    <definedName name="_146___0__123Graph_CCHAR" localSheetId="7" hidden="1">#REF!</definedName>
    <definedName name="_146___0__123Graph_CCHAR" hidden="1">#REF!</definedName>
    <definedName name="_15___0__123Graph_DCHAR" localSheetId="7" hidden="1">#REF!</definedName>
    <definedName name="_15___0__123Graph_DCHAR" hidden="1">#REF!</definedName>
    <definedName name="_15___0__123Graph_XCHAR" localSheetId="7" hidden="1">#REF!</definedName>
    <definedName name="_15___0__123Graph_XCHAR" hidden="1">#REF!</definedName>
    <definedName name="_15_0__123Graph_CCHAR" localSheetId="7" hidden="1">#REF!</definedName>
    <definedName name="_15_0__123Graph_CCHAR" hidden="1">#REF!</definedName>
    <definedName name="_15_0__123Graph_DCHAR" localSheetId="7" hidden="1">#REF!</definedName>
    <definedName name="_15_0__123Graph_DCHAR" hidden="1">#REF!</definedName>
    <definedName name="_157___0__123Graph_DCHAR" localSheetId="7" hidden="1">#REF!</definedName>
    <definedName name="_157___0__123Graph_DCHAR" hidden="1">#REF!</definedName>
    <definedName name="_158___0__123Graph_DCHAR" localSheetId="7" hidden="1">#REF!</definedName>
    <definedName name="_158___0__123Graph_DCHAR" hidden="1">#REF!</definedName>
    <definedName name="_16______123Graph_ACHAR" localSheetId="7" hidden="1">#REF!</definedName>
    <definedName name="_16______123Graph_ACHAR" hidden="1">#REF!</definedName>
    <definedName name="_16_0__123Graph_DCHAR" localSheetId="7" hidden="1">#REF!</definedName>
    <definedName name="_16_0__123Graph_DCHAR" hidden="1">#REF!</definedName>
    <definedName name="_16_0__123Graph_XCHAR" localSheetId="7" hidden="1">#REF!</definedName>
    <definedName name="_16_0__123Graph_XCHAR" hidden="1">#REF!</definedName>
    <definedName name="_16_123Graph_BCHAR" localSheetId="7" hidden="1">#REF!</definedName>
    <definedName name="_16_123Graph_BCHAR" hidden="1">#REF!</definedName>
    <definedName name="_16_123Graph_DCHAR" localSheetId="7" hidden="1">#REF!</definedName>
    <definedName name="_16_123Graph_DCHAR" hidden="1">#REF!</definedName>
    <definedName name="_169___0__123Graph_XCHAR" localSheetId="7" hidden="1">#REF!</definedName>
    <definedName name="_169___0__123Graph_XCHAR" hidden="1">#REF!</definedName>
    <definedName name="_17___0__123Graph_XCHAR" localSheetId="7" hidden="1">#REF!</definedName>
    <definedName name="_17___0__123Graph_XCHAR" hidden="1">#REF!</definedName>
    <definedName name="_17_0__123Graph_ACHAR" localSheetId="7" hidden="1">#REF!</definedName>
    <definedName name="_17_0__123Graph_ACHAR" hidden="1">#REF!</definedName>
    <definedName name="_17_0__123Graph_XCHAR" localSheetId="7" hidden="1">#REF!</definedName>
    <definedName name="_17_0__123Graph_XCHAR" hidden="1">#REF!</definedName>
    <definedName name="_170___0__123Graph_XCHAR" localSheetId="7" hidden="1">#REF!</definedName>
    <definedName name="_170___0__123Graph_XCHAR" hidden="1">#REF!</definedName>
    <definedName name="_18___123Graph_ACHART_1" localSheetId="7" hidden="1">#REF!</definedName>
    <definedName name="_18___123Graph_ACHART_1" hidden="1">#REF!</definedName>
    <definedName name="_18__123Graph_BCHART_1" localSheetId="7" hidden="1">#REF!</definedName>
    <definedName name="_18__123Graph_BCHART_1" hidden="1">#REF!</definedName>
    <definedName name="_18__123Graph_DCHART_1" localSheetId="7" hidden="1">#REF!</definedName>
    <definedName name="_18__123Graph_DCHART_1" hidden="1">#REF!</definedName>
    <definedName name="_18_0__123Graph_ACHAR" localSheetId="7" hidden="1">#REF!</definedName>
    <definedName name="_18_0__123Graph_ACHAR" hidden="1">#REF!</definedName>
    <definedName name="_19__123Graph_Bｸﾞﾗﾌ_1" localSheetId="7" hidden="1">#REF!</definedName>
    <definedName name="_19__123Graph_Bｸﾞﾗﾌ_1" hidden="1">#REF!</definedName>
    <definedName name="_19_0__123Graph_ACHAR" localSheetId="7" hidden="1">#REF!</definedName>
    <definedName name="_19_0__123Graph_ACHAR" hidden="1">#REF!</definedName>
    <definedName name="_2__123Graph_BCHART_1" hidden="1">#N/A</definedName>
    <definedName name="_2_123Graph_ACHAR" localSheetId="7" hidden="1">#REF!</definedName>
    <definedName name="_2_123Graph_ACHAR" hidden="1">#REF!</definedName>
    <definedName name="_20______123Graph_BCHAR" localSheetId="7" hidden="1">#REF!</definedName>
    <definedName name="_20______123Graph_BCHAR" hidden="1">#REF!</definedName>
    <definedName name="_20__123Graph_BCHART_1" localSheetId="7" hidden="1">#REF!</definedName>
    <definedName name="_20__123Graph_BCHART_1" hidden="1">#REF!</definedName>
    <definedName name="_20_123Graph_XCHAR" localSheetId="7" hidden="1">#REF!</definedName>
    <definedName name="_20_123Graph_XCHAR" hidden="1">#REF!</definedName>
    <definedName name="_209_0__123Graph_ACHAR" localSheetId="7" hidden="1">#REF!</definedName>
    <definedName name="_209_0__123Graph_ACHAR" hidden="1">#REF!</definedName>
    <definedName name="_21__123Graph_Bｸﾞﾗﾌ_2" localSheetId="7" hidden="1">#REF!</definedName>
    <definedName name="_21__123Graph_Bｸﾞﾗﾌ_2" hidden="1">#REF!</definedName>
    <definedName name="_21_0__123Graph_BCHAR" localSheetId="7" hidden="1">#REF!</definedName>
    <definedName name="_21_0__123Graph_BCHAR" hidden="1">#REF!</definedName>
    <definedName name="_21_0__123Graph_CCHAR" localSheetId="7" hidden="1">#REF!</definedName>
    <definedName name="_21_0__123Graph_CCHAR" hidden="1">#REF!</definedName>
    <definedName name="_210_0__123Graph_ACHAR" localSheetId="7" hidden="1">#REF!</definedName>
    <definedName name="_210_0__123Graph_ACHAR" hidden="1">#REF!</definedName>
    <definedName name="_22___123Graph_BCHART_1" localSheetId="7" hidden="1">#REF!</definedName>
    <definedName name="_22___123Graph_BCHART_1" hidden="1">#REF!</definedName>
    <definedName name="_22__123Graph_Bｸﾞﾗﾌ_3" localSheetId="7" hidden="1">#REF!</definedName>
    <definedName name="_22__123Graph_Bｸﾞﾗﾌ_3" hidden="1">#REF!</definedName>
    <definedName name="_22__123Graph_XCHART_1" localSheetId="7" hidden="1">#REF!</definedName>
    <definedName name="_22__123Graph_XCHART_1" hidden="1">#REF!</definedName>
    <definedName name="_22_0__123Graph_ACHAR" localSheetId="7" hidden="1">#REF!</definedName>
    <definedName name="_22_0__123Graph_ACHAR" hidden="1">#REF!</definedName>
    <definedName name="_22_0__123Graph_BCHAR" localSheetId="7" hidden="1">#REF!</definedName>
    <definedName name="_22_0__123Graph_BCHAR" hidden="1">#REF!</definedName>
    <definedName name="_221_0__123Graph_BCHAR" localSheetId="7" hidden="1">#REF!</definedName>
    <definedName name="_221_0__123Graph_BCHAR" hidden="1">#REF!</definedName>
    <definedName name="_222_0__123Graph_BCHAR" localSheetId="7" hidden="1">#REF!</definedName>
    <definedName name="_222_0__123Graph_BCHAR" hidden="1">#REF!</definedName>
    <definedName name="_23_0__123Graph_BCHAR" localSheetId="7" hidden="1">#REF!</definedName>
    <definedName name="_23_0__123Graph_BCHAR" hidden="1">#REF!</definedName>
    <definedName name="_233_0__123Graph_CCHAR" localSheetId="7" hidden="1">#REF!</definedName>
    <definedName name="_233_0__123Graph_CCHAR" hidden="1">#REF!</definedName>
    <definedName name="_234_0__123Graph_CCHAR" localSheetId="7" hidden="1">#REF!</definedName>
    <definedName name="_234_0__123Graph_CCHAR" hidden="1">#REF!</definedName>
    <definedName name="_24______123Graph_CCHAR" localSheetId="7" hidden="1">#REF!</definedName>
    <definedName name="_24______123Graph_CCHAR" hidden="1">#REF!</definedName>
    <definedName name="_24__123Graph_Bｸﾞﾗﾌ_4" localSheetId="7" hidden="1">#REF!</definedName>
    <definedName name="_24__123Graph_Bｸﾞﾗﾌ_4" hidden="1">#REF!</definedName>
    <definedName name="_24_0__123Graph_ACHAR" localSheetId="7" hidden="1">#REF!</definedName>
    <definedName name="_24_0__123Graph_ACHAR" hidden="1">#REF!</definedName>
    <definedName name="_24_123Graph_CCHAR" localSheetId="7" hidden="1">#REF!</definedName>
    <definedName name="_24_123Graph_CCHAR" hidden="1">#REF!</definedName>
    <definedName name="_245_0__123Graph_DCHAR" localSheetId="7" hidden="1">#REF!</definedName>
    <definedName name="_245_0__123Graph_DCHAR" hidden="1">#REF!</definedName>
    <definedName name="_246_0__123Graph_DCHAR" localSheetId="7" hidden="1">#REF!</definedName>
    <definedName name="_246_0__123Graph_DCHAR" hidden="1">#REF!</definedName>
    <definedName name="_25_0__123Graph_BCHAR" localSheetId="7" hidden="1">#REF!</definedName>
    <definedName name="_25_0__123Graph_BCHAR" hidden="1">#REF!</definedName>
    <definedName name="_25_0__123Graph_CCHAR" localSheetId="7" hidden="1">#REF!</definedName>
    <definedName name="_25_0__123Graph_CCHAR" hidden="1">#REF!</definedName>
    <definedName name="_257_0__123Graph_XCHAR" localSheetId="7" hidden="1">#REF!</definedName>
    <definedName name="_257_0__123Graph_XCHAR" hidden="1">#REF!</definedName>
    <definedName name="_258_0__123Graph_XCHAR" localSheetId="7" hidden="1">#REF!</definedName>
    <definedName name="_258_0__123Graph_XCHAR" hidden="1">#REF!</definedName>
    <definedName name="_26___123Graph_CCHART_1" localSheetId="7" hidden="1">#REF!</definedName>
    <definedName name="_26___123Graph_CCHART_1" hidden="1">#REF!</definedName>
    <definedName name="_26_0__123Graph_BCHAR" localSheetId="7" hidden="1">#REF!</definedName>
    <definedName name="_26_0__123Graph_BCHAR" hidden="1">#REF!</definedName>
    <definedName name="_26_0__123Graph_CCHAR" localSheetId="7" hidden="1">#REF!</definedName>
    <definedName name="_26_0__123Graph_CCHAR" hidden="1">#REF!</definedName>
    <definedName name="_26_123Graph_CCHAR" localSheetId="7" hidden="1">#REF!</definedName>
    <definedName name="_26_123Graph_CCHAR" hidden="1">#REF!</definedName>
    <definedName name="_27_0__123Graph_CCHAR" localSheetId="7" hidden="1">#REF!</definedName>
    <definedName name="_27_0__123Graph_CCHAR" hidden="1">#REF!</definedName>
    <definedName name="_28______123Graph_DCHAR" localSheetId="7" hidden="1">#REF!</definedName>
    <definedName name="_28______123Graph_DCHAR" hidden="1">#REF!</definedName>
    <definedName name="_28__123Graph_CCHART_1" localSheetId="7" hidden="1">#REF!</definedName>
    <definedName name="_28__123Graph_CCHART_1" hidden="1">#REF!</definedName>
    <definedName name="_28_0__123Graph_CCHAR" localSheetId="7" hidden="1">#REF!</definedName>
    <definedName name="_28_0__123Graph_CCHAR" hidden="1">#REF!</definedName>
    <definedName name="_28_0__123Graph_DCHAR" localSheetId="7" hidden="1">#REF!</definedName>
    <definedName name="_28_0__123Graph_DCHAR" hidden="1">#REF!</definedName>
    <definedName name="_29__123Graph_Cｸﾞﾗﾌ_1" localSheetId="7" hidden="1">#REF!</definedName>
    <definedName name="_29__123Graph_Cｸﾞﾗﾌ_1" hidden="1">#REF!</definedName>
    <definedName name="_29_0__123Graph_DCHAR" localSheetId="7" hidden="1">#REF!</definedName>
    <definedName name="_29_0__123Graph_DCHAR" hidden="1">#REF!</definedName>
    <definedName name="_3__123Graph_ACHART_1" localSheetId="7" hidden="1">#REF!</definedName>
    <definedName name="_3__123Graph_ACHART_1" hidden="1">#REF!</definedName>
    <definedName name="_3__123Graph_CCHART_1" hidden="1">#N/A</definedName>
    <definedName name="_3_123Graph_ACHAR" localSheetId="7" hidden="1">#REF!</definedName>
    <definedName name="_3_123Graph_ACHAR" hidden="1">#REF!</definedName>
    <definedName name="_30___123Graph_DCHART_1" localSheetId="7" hidden="1">#REF!</definedName>
    <definedName name="_30___123Graph_DCHART_1" hidden="1">#REF!</definedName>
    <definedName name="_30_0__123Graph_DCHAR" localSheetId="7" hidden="1">#REF!</definedName>
    <definedName name="_30_0__123Graph_DCHAR" hidden="1">#REF!</definedName>
    <definedName name="_31__123Graph_Cｸﾞﾗﾌ_2" localSheetId="7" hidden="1">#REF!</definedName>
    <definedName name="_31__123Graph_Cｸﾞﾗﾌ_2" hidden="1">#REF!</definedName>
    <definedName name="_31_0__123Graph_DCHAR" localSheetId="7" hidden="1">#REF!</definedName>
    <definedName name="_31_0__123Graph_DCHAR" hidden="1">#REF!</definedName>
    <definedName name="_32______123Graph_XCHAR" localSheetId="7" hidden="1">#REF!</definedName>
    <definedName name="_32______123Graph_XCHAR" hidden="1">#REF!</definedName>
    <definedName name="_32__123Graph_Cｸﾞﾗﾌ_3" localSheetId="7" hidden="1">#REF!</definedName>
    <definedName name="_32__123Graph_Cｸﾞﾗﾌ_3" hidden="1">#REF!</definedName>
    <definedName name="_32_0__123Graph_XCHAR" localSheetId="7" hidden="1">#REF!</definedName>
    <definedName name="_32_0__123Graph_XCHAR" hidden="1">#REF!</definedName>
    <definedName name="_32_123Graph_DCHAR" localSheetId="7" hidden="1">#REF!</definedName>
    <definedName name="_32_123Graph_DCHAR" hidden="1">#REF!</definedName>
    <definedName name="_33_0__123Graph_XCHAR" localSheetId="7" hidden="1">#REF!</definedName>
    <definedName name="_33_0__123Graph_XCHAR" hidden="1">#REF!</definedName>
    <definedName name="_34___123Graph_XCHART_1" localSheetId="7" hidden="1">#REF!</definedName>
    <definedName name="_34___123Graph_XCHART_1" hidden="1">#REF!</definedName>
    <definedName name="_34__123Graph_Cｸﾞﾗﾌ_4" localSheetId="7" hidden="1">#REF!</definedName>
    <definedName name="_34__123Graph_Cｸﾞﾗﾌ_4" hidden="1">#REF!</definedName>
    <definedName name="_34_0__123Graph_XCHAR" localSheetId="7" hidden="1">#REF!</definedName>
    <definedName name="_34_0__123Graph_XCHAR" hidden="1">#REF!</definedName>
    <definedName name="_35_0__123Graph_XCHAR" localSheetId="7" hidden="1">#REF!</definedName>
    <definedName name="_35_0__123Graph_XCHAR" hidden="1">#REF!</definedName>
    <definedName name="_36__123Graph_DCHART_1" localSheetId="7" hidden="1">#REF!</definedName>
    <definedName name="_36__123Graph_DCHART_1" hidden="1">#REF!</definedName>
    <definedName name="_36_123Graph_ACHAR" localSheetId="7" hidden="1">#REF!</definedName>
    <definedName name="_36_123Graph_ACHAR" hidden="1">#REF!</definedName>
    <definedName name="_36_123Graph_DCHAR" localSheetId="7" hidden="1">#REF!</definedName>
    <definedName name="_36_123Graph_DCHAR" hidden="1">#REF!</definedName>
    <definedName name="_38__123Graph_ACHART_1" localSheetId="7" hidden="1">#REF!</definedName>
    <definedName name="_38__123Graph_ACHART_1" hidden="1">#REF!</definedName>
    <definedName name="_38__123Graph_DCHART_1" localSheetId="7" hidden="1">#REF!</definedName>
    <definedName name="_38__123Graph_DCHART_1" hidden="1">#REF!</definedName>
    <definedName name="_4__123Graph_ACHART_1" localSheetId="7" hidden="1">#REF!</definedName>
    <definedName name="_4__123Graph_ACHART_1" hidden="1">#REF!</definedName>
    <definedName name="_4__123Graph_BCHART_1" localSheetId="7" hidden="1">#REF!</definedName>
    <definedName name="_4__123Graph_BCHART_1" hidden="1">#REF!</definedName>
    <definedName name="_4__123Graph_DCHART_1" hidden="1">#N/A</definedName>
    <definedName name="_4_123Graph_ACHAR" localSheetId="7" hidden="1">#REF!</definedName>
    <definedName name="_4_123Graph_ACHAR" hidden="1">#REF!</definedName>
    <definedName name="_4_123Graph_BCHAR" localSheetId="7" hidden="1">#REF!</definedName>
    <definedName name="_4_123Graph_BCHAR" hidden="1">#REF!</definedName>
    <definedName name="_40__123Graph_Aｷｬﾛｯﾄ_ｼｪｱ動向" localSheetId="7" hidden="1">#REF!</definedName>
    <definedName name="_40__123Graph_Aｷｬﾛｯﾄ_ｼｪｱ動向" hidden="1">#REF!</definedName>
    <definedName name="_40_123Graph_XCHAR" localSheetId="7" hidden="1">#REF!</definedName>
    <definedName name="_40_123Graph_XCHAR" hidden="1">#REF!</definedName>
    <definedName name="_42___123Graph_ACHART_1" localSheetId="7" hidden="1">#REF!</definedName>
    <definedName name="_42___123Graph_ACHART_1" hidden="1">#REF!</definedName>
    <definedName name="_42__123Graph_Aｸﾞﾗﾌ_1" localSheetId="7" hidden="1">#REF!</definedName>
    <definedName name="_42__123Graph_Aｸﾞﾗﾌ_1" hidden="1">#REF!</definedName>
    <definedName name="_42__123Graph_XCHART_1" localSheetId="7" hidden="1">#REF!</definedName>
    <definedName name="_42__123Graph_XCHART_1" hidden="1">#REF!</definedName>
    <definedName name="_43__123Graph_Aｸﾞﾗﾌ_2" localSheetId="7" hidden="1">#REF!</definedName>
    <definedName name="_43__123Graph_Aｸﾞﾗﾌ_2" hidden="1">#REF!</definedName>
    <definedName name="_44__123Graph_Aｸﾞﾗﾌ_3" localSheetId="7" hidden="1">#REF!</definedName>
    <definedName name="_44__123Graph_Aｸﾞﾗﾌ_3" hidden="1">#REF!</definedName>
    <definedName name="_44__123Graph_XCHART_1" localSheetId="7" hidden="1">#REF!</definedName>
    <definedName name="_44__123Graph_XCHART_1" hidden="1">#REF!</definedName>
    <definedName name="_44__123Graph_Xｸﾞﾗﾌ_2" localSheetId="7" hidden="1">#REF!</definedName>
    <definedName name="_44__123Graph_Xｸﾞﾗﾌ_2" hidden="1">#REF!</definedName>
    <definedName name="_45__123Graph_Aｸﾞﾗﾌ_4" localSheetId="7" hidden="1">#REF!</definedName>
    <definedName name="_45__123Graph_Aｸﾞﾗﾌ_4" hidden="1">#REF!</definedName>
    <definedName name="_46__123Graph_Aｸﾞﾗﾌ_5" localSheetId="7" hidden="1">#REF!</definedName>
    <definedName name="_46__123Graph_Aｸﾞﾗﾌ_5" hidden="1">#REF!</definedName>
    <definedName name="_46__123Graph_Xｸﾞﾗﾌ_4" localSheetId="7" hidden="1">#REF!</definedName>
    <definedName name="_46__123Graph_Xｸﾞﾗﾌ_4" hidden="1">#REF!</definedName>
    <definedName name="_48___123Graph_BCHART_1" localSheetId="7" hidden="1">#REF!</definedName>
    <definedName name="_48___123Graph_BCHART_1" hidden="1">#REF!</definedName>
    <definedName name="_48_0__123Graph_ACHAR" localSheetId="7" hidden="1">#REF!</definedName>
    <definedName name="_48_0__123Graph_ACHAR" hidden="1">#REF!</definedName>
    <definedName name="_48_123Graph_BCHAR" localSheetId="7" hidden="1">#REF!</definedName>
    <definedName name="_48_123Graph_BCHAR" hidden="1">#REF!</definedName>
    <definedName name="_5__123Graph_BCHART_1" localSheetId="7" hidden="1">#REF!</definedName>
    <definedName name="_5__123Graph_BCHART_1" hidden="1">#REF!</definedName>
    <definedName name="_5__123Graph_CCHART_1" localSheetId="7" hidden="1">#REF!</definedName>
    <definedName name="_5__123Graph_CCHART_1" hidden="1">#REF!</definedName>
    <definedName name="_5__123Graph_XCHART_1" hidden="1">#N/A</definedName>
    <definedName name="_5_123Graph_BCHAR" localSheetId="7" hidden="1">#REF!</definedName>
    <definedName name="_5_123Graph_BCHAR" hidden="1">#REF!</definedName>
    <definedName name="_50__123Graph_BCHART_1" localSheetId="7" hidden="1">#REF!</definedName>
    <definedName name="_50__123Graph_BCHART_1" hidden="1">#REF!</definedName>
    <definedName name="_50_0__123Graph_BCHAR" localSheetId="7" hidden="1">#REF!</definedName>
    <definedName name="_50_0__123Graph_BCHAR" hidden="1">#REF!</definedName>
    <definedName name="_52__123Graph_Bｷｬﾛｯﾄ_ｼｪｱ動向" localSheetId="7" hidden="1">#REF!</definedName>
    <definedName name="_52__123Graph_Bｷｬﾛｯﾄ_ｼｪｱ動向" hidden="1">#REF!</definedName>
    <definedName name="_52_0__123Graph_BCHAR" localSheetId="7" hidden="1">#REF!</definedName>
    <definedName name="_52_0__123Graph_BCHAR" hidden="1">#REF!</definedName>
    <definedName name="_52_0__123Graph_CCHAR" localSheetId="7" hidden="1">#REF!</definedName>
    <definedName name="_52_0__123Graph_CCHAR" hidden="1">#REF!</definedName>
    <definedName name="_54___123Graph_CCHART_1" localSheetId="7" hidden="1">#REF!</definedName>
    <definedName name="_54___123Graph_CCHART_1" hidden="1">#REF!</definedName>
    <definedName name="_54__123Graph_Bｸﾞﾗﾌ_1" localSheetId="7" hidden="1">#REF!</definedName>
    <definedName name="_54__123Graph_Bｸﾞﾗﾌ_1" hidden="1">#REF!</definedName>
    <definedName name="_54_0__123Graph_DCHAR" localSheetId="7" hidden="1">#REF!</definedName>
    <definedName name="_54_0__123Graph_DCHAR" hidden="1">#REF!</definedName>
    <definedName name="_55__123Graph_Bｸﾞﾗﾌ_2" localSheetId="7" hidden="1">#REF!</definedName>
    <definedName name="_55__123Graph_Bｸﾞﾗﾌ_2" hidden="1">#REF!</definedName>
    <definedName name="_56__123Graph_Bｸﾞﾗﾌ_3" localSheetId="7" hidden="1">#REF!</definedName>
    <definedName name="_56__123Graph_Bｸﾞﾗﾌ_3" hidden="1">#REF!</definedName>
    <definedName name="_56_0__123Graph_CCHAR" localSheetId="7" hidden="1">#REF!</definedName>
    <definedName name="_56_0__123Graph_CCHAR" hidden="1">#REF!</definedName>
    <definedName name="_56_0__123Graph_XCHAR" localSheetId="7" hidden="1">#REF!</definedName>
    <definedName name="_56_0__123Graph_XCHAR" hidden="1">#REF!</definedName>
    <definedName name="_57__123Graph_Bｸﾞﾗﾌ_4" localSheetId="7" hidden="1">#REF!</definedName>
    <definedName name="_57__123Graph_Bｸﾞﾗﾌ_4" hidden="1">#REF!</definedName>
    <definedName name="_58__123Graph_Bｸﾞﾗﾌ_5" localSheetId="7" hidden="1">#REF!</definedName>
    <definedName name="_58__123Graph_Bｸﾞﾗﾌ_5" hidden="1">#REF!</definedName>
    <definedName name="_6___0__123Graph_ACHAR" localSheetId="7" hidden="1">#REF!</definedName>
    <definedName name="_6___0__123Graph_ACHAR" hidden="1">#REF!</definedName>
    <definedName name="_6__123Graph_ACHART_1" localSheetId="7" hidden="1">#REF!</definedName>
    <definedName name="_6__123Graph_ACHART_1" hidden="1">#REF!</definedName>
    <definedName name="_6__123Graph_BCHART_1" localSheetId="7" hidden="1">#REF!</definedName>
    <definedName name="_6__123Graph_BCHART_1" hidden="1">#REF!</definedName>
    <definedName name="_6__123Graph_DCHART_1" localSheetId="7" hidden="1">#REF!</definedName>
    <definedName name="_6__123Graph_DCHART_1" hidden="1">#REF!</definedName>
    <definedName name="_6_123Graph_ACHAR" localSheetId="7" hidden="1">#REF!</definedName>
    <definedName name="_6_123Graph_ACHAR" hidden="1">#REF!</definedName>
    <definedName name="_6_123Graph_CCHAR" localSheetId="7" hidden="1">#REF!</definedName>
    <definedName name="_6_123Graph_CCHAR" hidden="1">#REF!</definedName>
    <definedName name="_60___123Graph_DCHART_1" localSheetId="7" hidden="1">#REF!</definedName>
    <definedName name="_60___123Graph_DCHART_1" hidden="1">#REF!</definedName>
    <definedName name="_60_0__123Graph_DCHAR" localSheetId="7" hidden="1">#REF!</definedName>
    <definedName name="_60_0__123Graph_DCHAR" hidden="1">#REF!</definedName>
    <definedName name="_60_123Graph_CCHAR" localSheetId="7" hidden="1">#REF!</definedName>
    <definedName name="_60_123Graph_CCHAR" hidden="1">#REF!</definedName>
    <definedName name="_62__123Graph_CCHART_1" localSheetId="7" hidden="1">#REF!</definedName>
    <definedName name="_62__123Graph_CCHART_1" hidden="1">#REF!</definedName>
    <definedName name="_64__123Graph_Cｷｬﾛｯﾄ_ｼｪｱ動向" localSheetId="7" hidden="1">#REF!</definedName>
    <definedName name="_64__123Graph_Cｷｬﾛｯﾄ_ｼｪｱ動向" hidden="1">#REF!</definedName>
    <definedName name="_64_0__123Graph_XCHAR" localSheetId="7" hidden="1">#REF!</definedName>
    <definedName name="_64_0__123Graph_XCHAR" hidden="1">#REF!</definedName>
    <definedName name="_65__123Graph_Cｸﾞﾗﾌ_1" localSheetId="7" hidden="1">#REF!</definedName>
    <definedName name="_65__123Graph_Cｸﾞﾗﾌ_1" hidden="1">#REF!</definedName>
    <definedName name="_66___123Graph_XCHART_1" localSheetId="7" hidden="1">#REF!</definedName>
    <definedName name="_66___123Graph_XCHART_1" hidden="1">#REF!</definedName>
    <definedName name="_67__123Graph_Cｸﾞﾗﾌ_2" localSheetId="7" hidden="1">#REF!</definedName>
    <definedName name="_67__123Graph_Cｸﾞﾗﾌ_2" hidden="1">#REF!</definedName>
    <definedName name="_68__123Graph_Cｸﾞﾗﾌ_3" localSheetId="7" hidden="1">#REF!</definedName>
    <definedName name="_68__123Graph_Cｸﾞﾗﾌ_3" hidden="1">#REF!</definedName>
    <definedName name="_69__123Graph_Cｸﾞﾗﾌ_4" localSheetId="7" hidden="1">#REF!</definedName>
    <definedName name="_69__123Graph_Cｸﾞﾗﾌ_4" hidden="1">#REF!</definedName>
    <definedName name="_7___0__123Graph_ACHAR" localSheetId="7" hidden="1">#REF!</definedName>
    <definedName name="_7___0__123Graph_ACHAR" hidden="1">#REF!</definedName>
    <definedName name="_7__123Graph_CCHART_1" localSheetId="7" hidden="1">#REF!</definedName>
    <definedName name="_7__123Graph_CCHART_1" hidden="1">#REF!</definedName>
    <definedName name="_7__123Graph_XCHART_1" localSheetId="7" hidden="1">#REF!</definedName>
    <definedName name="_7__123Graph_XCHART_1" hidden="1">#REF!</definedName>
    <definedName name="_7_0__123Graph_ACHAR" localSheetId="7" hidden="1">#REF!</definedName>
    <definedName name="_7_0__123Graph_ACHAR" hidden="1">#REF!</definedName>
    <definedName name="_7_123Graph_CCHAR" localSheetId="7" hidden="1">#REF!</definedName>
    <definedName name="_7_123Graph_CCHAR" hidden="1">#REF!</definedName>
    <definedName name="_70__123Graph_Cｸﾞﾗﾌ_5" localSheetId="7" hidden="1">#REF!</definedName>
    <definedName name="_70__123Graph_Cｸﾞﾗﾌ_5" hidden="1">#REF!</definedName>
    <definedName name="_72__123Graph_ACHART_1" localSheetId="7" hidden="1">#REF!</definedName>
    <definedName name="_72__123Graph_ACHART_1" hidden="1">#REF!</definedName>
    <definedName name="_72_123Graph_DCHAR" localSheetId="7" hidden="1">#REF!</definedName>
    <definedName name="_72_123Graph_DCHAR" hidden="1">#REF!</definedName>
    <definedName name="_73__123Graph_Aｸﾞﾗﾌ_1" localSheetId="7" hidden="1">#REF!</definedName>
    <definedName name="_73__123Graph_Aｸﾞﾗﾌ_1" hidden="1">#REF!</definedName>
    <definedName name="_74__123Graph_Aｸﾞﾗﾌ_2" localSheetId="7" hidden="1">#REF!</definedName>
    <definedName name="_74__123Graph_Aｸﾞﾗﾌ_2" hidden="1">#REF!</definedName>
    <definedName name="_74__123Graph_DCHART_1" localSheetId="7" hidden="1">#REF!</definedName>
    <definedName name="_74__123Graph_DCHART_1" hidden="1">#REF!</definedName>
    <definedName name="_75__123Graph_Aｸﾞﾗﾌ_3" localSheetId="7" hidden="1">#REF!</definedName>
    <definedName name="_75__123Graph_Aｸﾞﾗﾌ_3" hidden="1">#REF!</definedName>
    <definedName name="_76__123Graph_Aｸﾞﾗﾌ_4" localSheetId="7" hidden="1">#REF!</definedName>
    <definedName name="_76__123Graph_Aｸﾞﾗﾌ_4" hidden="1">#REF!</definedName>
    <definedName name="_76__123Graph_LBL_Aｷｬﾛｯﾄ_ｼｪｱ動向" localSheetId="7" hidden="1">#REF!</definedName>
    <definedName name="_76__123Graph_LBL_Aｷｬﾛｯﾄ_ｼｪｱ動向" hidden="1">#REF!</definedName>
    <definedName name="_78__123Graph_LBL_Aｸﾞﾗﾌ_1" localSheetId="7" hidden="1">#REF!</definedName>
    <definedName name="_78__123Graph_LBL_Aｸﾞﾗﾌ_1" hidden="1">#REF!</definedName>
    <definedName name="_8___0__123Graph_BCHAR" localSheetId="7" hidden="1">#REF!</definedName>
    <definedName name="_8___0__123Graph_BCHAR" hidden="1">#REF!</definedName>
    <definedName name="_8__123Graph_ACHART_1" localSheetId="7" hidden="1">#REF!</definedName>
    <definedName name="_8__123Graph_ACHART_1" hidden="1">#REF!</definedName>
    <definedName name="_8__123Graph_CCHART_1" localSheetId="7" hidden="1">#REF!</definedName>
    <definedName name="_8__123Graph_CCHART_1" hidden="1">#REF!</definedName>
    <definedName name="_8_0__123Graph_ACHAR" localSheetId="7" hidden="1">#REF!</definedName>
    <definedName name="_8_0__123Graph_ACHAR" hidden="1">#REF!</definedName>
    <definedName name="_8_123Graph_ACHAR" localSheetId="7" hidden="1">#REF!</definedName>
    <definedName name="_8_123Graph_ACHAR" hidden="1">#REF!</definedName>
    <definedName name="_8_123Graph_BCHAR" localSheetId="7" hidden="1">#REF!</definedName>
    <definedName name="_8_123Graph_BCHAR" hidden="1">#REF!</definedName>
    <definedName name="_8_123Graph_DCHAR" localSheetId="7" hidden="1">#REF!</definedName>
    <definedName name="_8_123Graph_DCHAR" hidden="1">#REF!</definedName>
    <definedName name="_80__123Graph_LBL_Bｷｬﾛｯﾄ_ｼｪｱ動向" localSheetId="7" hidden="1">#REF!</definedName>
    <definedName name="_80__123Graph_LBL_Bｷｬﾛｯﾄ_ｼｪｱ動向" hidden="1">#REF!</definedName>
    <definedName name="_82__123Graph_BCHART_1" localSheetId="7" hidden="1">#REF!</definedName>
    <definedName name="_82__123Graph_BCHART_1" hidden="1">#REF!</definedName>
    <definedName name="_82__123Graph_LBL_Bｸﾞﾗﾌ_1" localSheetId="7" hidden="1">#REF!</definedName>
    <definedName name="_82__123Graph_LBL_Bｸﾞﾗﾌ_1" hidden="1">#REF!</definedName>
    <definedName name="_83__123Graph_Bｸﾞﾗﾌ_1" localSheetId="7" hidden="1">#REF!</definedName>
    <definedName name="_83__123Graph_Bｸﾞﾗﾌ_1" hidden="1">#REF!</definedName>
    <definedName name="_84__123Graph_Bｸﾞﾗﾌ_2" localSheetId="7" hidden="1">#REF!</definedName>
    <definedName name="_84__123Graph_Bｸﾞﾗﾌ_2" hidden="1">#REF!</definedName>
    <definedName name="_84__123Graph_LBL_Cｷｬﾛｯﾄ_ｼｪｱ動向" localSheetId="7" hidden="1">#REF!</definedName>
    <definedName name="_84__123Graph_LBL_Cｷｬﾛｯﾄ_ｼｪｱ動向" hidden="1">#REF!</definedName>
    <definedName name="_85__123Graph_Bｸﾞﾗﾌ_3" localSheetId="7" hidden="1">#REF!</definedName>
    <definedName name="_85__123Graph_Bｸﾞﾗﾌ_3" hidden="1">#REF!</definedName>
    <definedName name="_86__123Graph_Bｸﾞﾗﾌ_4" localSheetId="7" hidden="1">#REF!</definedName>
    <definedName name="_86__123Graph_Bｸﾞﾗﾌ_4" hidden="1">#REF!</definedName>
    <definedName name="_86_123Graph_XCHAR" localSheetId="7" hidden="1">#REF!</definedName>
    <definedName name="_86_123Graph_XCHAR" hidden="1">#REF!</definedName>
    <definedName name="_88__123Graph_XCHART_1" localSheetId="7" hidden="1">#REF!</definedName>
    <definedName name="_88__123Graph_XCHART_1" hidden="1">#REF!</definedName>
    <definedName name="_9___0__123Graph_ACHAR" localSheetId="7" hidden="1">#REF!</definedName>
    <definedName name="_9___0__123Graph_ACHAR" hidden="1">#REF!</definedName>
    <definedName name="_9___0__123Graph_BCHAR" localSheetId="7" hidden="1">#REF!</definedName>
    <definedName name="_9___0__123Graph_BCHAR" hidden="1">#REF!</definedName>
    <definedName name="_9__123Graph_Aｸﾞﾗﾌ_1" localSheetId="7" hidden="1">#REF!</definedName>
    <definedName name="_9__123Graph_Aｸﾞﾗﾌ_1" hidden="1">#REF!</definedName>
    <definedName name="_9__123Graph_DCHART_1" localSheetId="7" hidden="1">#REF!</definedName>
    <definedName name="_9__123Graph_DCHART_1" hidden="1">#REF!</definedName>
    <definedName name="_9_0__123Graph_BCHAR" localSheetId="7" hidden="1">#REF!</definedName>
    <definedName name="_9_0__123Graph_BCHAR" hidden="1">#REF!</definedName>
    <definedName name="_9_123Graph_DCHAR" localSheetId="7" hidden="1">#REF!</definedName>
    <definedName name="_9_123Graph_DCHAR" hidden="1">#REF!</definedName>
    <definedName name="_90__123Graph_Xｷｬﾛｯﾄ_ｼｪｱ動向" localSheetId="7" hidden="1">#REF!</definedName>
    <definedName name="_90__123Graph_Xｷｬﾛｯﾄ_ｼｪｱ動向" hidden="1">#REF!</definedName>
    <definedName name="_91__123Graph_Xｸﾞﾗﾌ_1" localSheetId="7" hidden="1">#REF!</definedName>
    <definedName name="_91__123Graph_Xｸﾞﾗﾌ_1" hidden="1">#REF!</definedName>
    <definedName name="_92__123Graph_CCHART_1" localSheetId="7" hidden="1">#REF!</definedName>
    <definedName name="_92__123Graph_CCHART_1" hidden="1">#REF!</definedName>
    <definedName name="_92__123Graph_Xｸﾞﾗﾌ_2" localSheetId="7" hidden="1">#REF!</definedName>
    <definedName name="_92__123Graph_Xｸﾞﾗﾌ_2" hidden="1">#REF!</definedName>
    <definedName name="_93__123Graph_Cｸﾞﾗﾌ_1" localSheetId="7" hidden="1">#REF!</definedName>
    <definedName name="_93__123Graph_Cｸﾞﾗﾌ_1" hidden="1">#REF!</definedName>
    <definedName name="_93__123Graph_Xｸﾞﾗﾌ_3" localSheetId="7" hidden="1">#REF!</definedName>
    <definedName name="_93__123Graph_Xｸﾞﾗﾌ_3" hidden="1">#REF!</definedName>
    <definedName name="_94__123Graph_Cｸﾞﾗﾌ_2" localSheetId="7" hidden="1">#REF!</definedName>
    <definedName name="_94__123Graph_Cｸﾞﾗﾌ_2" hidden="1">#REF!</definedName>
    <definedName name="_94__123Graph_Xｸﾞﾗﾌ_4" localSheetId="7" hidden="1">#REF!</definedName>
    <definedName name="_94__123Graph_Xｸﾞﾗﾌ_4" hidden="1">#REF!</definedName>
    <definedName name="_95__123Graph_Cｸﾞﾗﾌ_3" localSheetId="7" hidden="1">#REF!</definedName>
    <definedName name="_95__123Graph_Cｸﾞﾗﾌ_3" hidden="1">#REF!</definedName>
    <definedName name="_95__123Graph_Xｸﾞﾗﾌ_5" localSheetId="7" hidden="1">#REF!</definedName>
    <definedName name="_95__123Graph_Xｸﾞﾗﾌ_5" hidden="1">#REF!</definedName>
    <definedName name="_96__123Graph_Cｸﾞﾗﾌ_4" localSheetId="7" hidden="1">#REF!</definedName>
    <definedName name="_96__123Graph_Cｸﾞﾗﾌ_4" hidden="1">#REF!</definedName>
    <definedName name="_99_0__123Graph_ACHAR" localSheetId="7" hidden="1">#REF!</definedName>
    <definedName name="_99_0__123Graph_ACHAR" hidden="1">#REF!</definedName>
    <definedName name="_Fill" localSheetId="7" hidden="1">#REF!</definedName>
    <definedName name="_Fill" hidden="1">#REF!</definedName>
    <definedName name="_xlnm._FilterDatabase" localSheetId="8" hidden="1">'【様式4-6】サンシャインホール'!$A$3:$AE$3</definedName>
    <definedName name="_xlnm._FilterDatabase" localSheetId="12" hidden="1">'【様式4-6】ひがしうら陶芸体験館'!$A$3:$AE$3</definedName>
    <definedName name="_xlnm._FilterDatabase" localSheetId="7" hidden="1">'【様式4-6】浦保育所'!$A$3:$AE$3</definedName>
    <definedName name="_xlnm._FilterDatabase" localSheetId="4" hidden="1">'【様式4-6】仮屋保育所'!$A$3:$AE$3</definedName>
    <definedName name="_xlnm._FilterDatabase" localSheetId="14" hidden="1">'【様式4-6】市立浦小学校'!$A$3:$AE$3</definedName>
    <definedName name="_xlnm._FilterDatabase" localSheetId="2" hidden="1">'【様式4-6】市立学習小学校'!$A$3:$AE$3</definedName>
    <definedName name="_xlnm._FilterDatabase" localSheetId="5" hidden="1">'【様式4-6】市立東浦中学校'!$A$3:$AE$3</definedName>
    <definedName name="_xlnm._FilterDatabase" localSheetId="3" hidden="1">'【様式4-6】淡路市子育て支援センター'!$A$3:$AE$3</definedName>
    <definedName name="_xlnm._FilterDatabase" localSheetId="13" hidden="1">'【様式4-6】淡路市役所東浦事務所'!$A$3:$AE$3</definedName>
    <definedName name="_xlnm._FilterDatabase" localSheetId="11" hidden="1">'【様式4-6】中浜稔猫美術館'!$A$3:$AE$3</definedName>
    <definedName name="_xlnm._FilterDatabase" localSheetId="10" hidden="1">'【様式4-6】東浦バスターミナル'!$A$3:$AE$3</definedName>
    <definedName name="_xlnm._FilterDatabase" localSheetId="9" hidden="1">'【様式4-6】東浦図書館'!$A$3:$AE$3</definedName>
    <definedName name="_xlnm._FilterDatabase" localSheetId="6" hidden="1">'【様式4-6】東浦保健センター'!$A$3:$AE$3</definedName>
    <definedName name="_xlnm._FilterDatabase" hidden="1">#REF!</definedName>
    <definedName name="_Key1" localSheetId="7" hidden="1">#REF!</definedName>
    <definedName name="_Key1" hidden="1">#REF!</definedName>
    <definedName name="_Key2" localSheetId="7" hidden="1">#REF!</definedName>
    <definedName name="_Key2" hidden="1">#REF!</definedName>
    <definedName name="_Order1" hidden="1">255</definedName>
    <definedName name="_Order2" hidden="1">1</definedName>
    <definedName name="_Parse_In" localSheetId="7" hidden="1">#REF!</definedName>
    <definedName name="_Parse_In" hidden="1">#REF!</definedName>
    <definedName name="_Parse_Out" localSheetId="7" hidden="1">#REF!</definedName>
    <definedName name="_Parse_Out" hidden="1">#REF!</definedName>
    <definedName name="_Sort" localSheetId="7" hidden="1">#REF!</definedName>
    <definedName name="_Sort" hidden="1">#REF!</definedName>
    <definedName name="_Table1_In1" localSheetId="7" hidden="1">#REF!</definedName>
    <definedName name="_Table1_In1" hidden="1">#REF!</definedName>
    <definedName name="_Table1_Out" localSheetId="7" hidden="1">#REF!</definedName>
    <definedName name="_Table1_Out" hidden="1">#REF!</definedName>
    <definedName name="￥￥￥￥" localSheetId="7" hidden="1">#REF!</definedName>
    <definedName name="￥￥￥￥" hidden="1">#REF!</definedName>
    <definedName name="￥￥￥￥￥￥" localSheetId="7" hidden="1">#REF!</definedName>
    <definedName name="￥￥￥￥￥￥" hidden="1">#REF!</definedName>
    <definedName name="￥￥￥￥￥￥￥" localSheetId="7" hidden="1">#REF!</definedName>
    <definedName name="￥￥￥￥￥￥￥" hidden="1">#REF!</definedName>
    <definedName name="￥￥￥￥￥￥￥￥" localSheetId="7" hidden="1">#REF!</definedName>
    <definedName name="￥￥￥￥￥￥￥￥" hidden="1">#REF!</definedName>
    <definedName name="￥￥￥￥￥￥￥￥￥" localSheetId="7" hidden="1">#REF!</definedName>
    <definedName name="￥￥￥￥￥￥￥￥￥" hidden="1">#REF!</definedName>
    <definedName name="￥￥￥￥￥￥￥￥￥￥" localSheetId="7" hidden="1">#REF!</definedName>
    <definedName name="￥￥￥￥￥￥￥￥￥￥" hidden="1">#REF!</definedName>
    <definedName name="￥￥￥￥￥￥￥￥￥￥￥" localSheetId="7" hidden="1">#REF!</definedName>
    <definedName name="￥￥￥￥￥￥￥￥￥￥￥" hidden="1">#REF!</definedName>
    <definedName name="￥￥￥￥￥￥￥￥￥￥￥￥￥￥￥" localSheetId="7" hidden="1">#REF!</definedName>
    <definedName name="￥￥￥￥￥￥￥￥￥￥￥￥￥￥￥" hidden="1">#REF!</definedName>
    <definedName name="￥￥￥￥￥￥￥￥￥￥￥￥￥￥￥￥￥￥" localSheetId="7" hidden="1">#REF!</definedName>
    <definedName name="￥￥￥￥￥￥￥￥￥￥￥￥￥￥￥￥￥￥" hidden="1">#REF!</definedName>
    <definedName name="￥￥￥￥￥￥￥￥￥￥￥￥￥￥￥￥￥￥￥￥" localSheetId="7" hidden="1">#REF!</definedName>
    <definedName name="￥￥￥￥￥￥￥￥￥￥￥￥￥￥￥￥￥￥￥￥" hidden="1">#REF!</definedName>
    <definedName name="●" localSheetId="7" hidden="1">#REF!</definedName>
    <definedName name="●" hidden="1">#REF!</definedName>
    <definedName name="・・" localSheetId="7" hidden="1">#REF!</definedName>
    <definedName name="・・" hidden="1">#REF!</definedName>
    <definedName name="A" localSheetId="7" hidden="1">#REF!</definedName>
    <definedName name="A" hidden="1">#REF!</definedName>
    <definedName name="Access_Button" hidden="1">"項目一覧_データ_List"</definedName>
    <definedName name="AccessDatabase" hidden="1">"I:\画面レイアウト\ｾﾝﾀｰ運用\項目一覧1.mdb"</definedName>
    <definedName name="ad" localSheetId="7" hidden="1">#REF!</definedName>
    <definedName name="ad" hidden="1">#REF!</definedName>
    <definedName name="ADSGYHIKGSHWOM" hidden="1">#N/A</definedName>
    <definedName name="AHMEDXXLPVJTYHNHFCMKVNTWUAIJTTFVKSILVZVSTSUNZOBUCEFBNCRJHXSOVARRLERDJQHPIKDCZIDOADBHJQBCGLJXFPZIFAQGFIAXAPWVEFHDPXTLCDNCOTDKEXKWVJAJBEQEJGPOZKWKQZGRLPBZNOFPRVQGWVYKNRYXFHIERYVNEFPDGNLCIIVZGUFRANAFCLDOGMPNTBIYDPMBCSVFJEUDCFXHPDCKFHJXNLCXHCYEKBBGTYESCSENTNL" hidden="1">#N/A</definedName>
    <definedName name="AIEWNOYNPWXDXQEPOCTCVXKXCZJHSBXVBJRCVAMJYZPZCGBRHGJUYBQXXFGIBJFXOQAOQXWNUGGUYFTDSEMZFCLCOGLOMSAIMCOMABSVEIDTRRQSLOSAONVDZLAPOFZKFAHMEEXXLHVFUGPVPWGEQHNQOUCDNOTFVKSILKFVSSSUNJNCPIQFANBRJHBLGCJOFFZSFRXEVIKXRQNGRCORPVXEPQUZXLOYIFAPUUTWOLOEKKSUVRDTLCDNCWBMTMF" localSheetId="7" hidden="1">#REF!</definedName>
    <definedName name="AIEWNOYNPWXDXQEPOCTCVXKXCZJHSBXVBJRCVAMJYZPZCGBRHGJUYBQXXFGIBJFXOQAOQXWNUGGUYFTDSEMZFCLCOGLOMSAIMCOMABSVEIDTRRQSLOSAONVDZLAPOFZKFAHMEEXXLHVFUGPVPWGEQHNQOUCDNOTFVKSILKFVSSSUNJNCPIQFANBRJHBLGCJOFFZSFRXEVIKXRQNGRCORPVXEPQUZXLOYIFAPUUTWOLOEKKSUVRDTLCDNCWBMTMF" hidden="1">#REF!</definedName>
    <definedName name="AOPGJNIYVWVXQTXFSSAVWSFTTKEOKFMRIICCZFTDTFOUOMJTRCUADBHPQMBLPJZXXWZRDSFYGIJFSGWOLGQLHOTKICPAHOENGIVPOLUTENQOTVCNOTYVKSBLVSMZZYBTQTIPOXYAWIYQHISGJQVFMGZMYQHPIJWCZIGSDDBHPWHBGSPEFVFIMGWBLOADHWCCKMNJIEWNOZNPGXERREJPDNCOXPVSBTEWBECIRYOTFCRSIAEZPMMMOHKOWUCXZUH" localSheetId="7" hidden="1">#REF!</definedName>
    <definedName name="AOPGJNIYVWVXQTXFSSAVWSFTTKEOKFMRIICCZFTDTFOUOMJTRCUADBHPQMBLPJZXXWZRDSFYGIJFSGWOLGQLHOTKICPAHOENGIVPOLUTENQOTVCNOTYVKSBLVSMZZYBTQTIPOXYAWIYQHISGJQVFMGZMYQHPIJWCZIGSDDBHPWHBGSPEFVFIMGWBLOADHWCCKMNJIEWNOZNPGXERREJPDNCOXPVSBTEWBECIRYOTFCRSIAEZPMMMOHKOWUCXZUH" hidden="1">#REF!</definedName>
    <definedName name="APNNNPILPCCKFGCODSRICNIDKPHHAAOSYHXJSYSROXWHZEHFYMDRZQTCGBRPPOQJFJYMEGIDQEUMKEOJFMRIICUFLSJSLNAUTQZXJLOMSUBMMRWUIQZKTQLBFGFHILAHHPQSOAIEWNOYNPWBKEXLWVJUNPCPVSBZLWIECIRYJCHVKLBLOSNDHHHJJNCJIQSTPCJGGISGIPOFMZZMQXLVIRERWTZKCILJOXEIJOZXMNDGQUOECNQILPXLKSNPLXM" localSheetId="7" hidden="1">#REF!</definedName>
    <definedName name="APNNNPILPCCKFGCODSRICNIDKPHHAAOSYHXJSYSROXWHZEHFYMDRZQTCGBRPPOQJFJYMEGIDQEUMKEOJFMRIICUFLSJSLNAUTQZXJLOMSUBMMRWUIQZKTQLBFGFHILAHHPQSOAIEWNOYNPWBKEXLWVJUNPCPVSBZLWIECIRYJCHVKLBLOSNDHHHJJNCJIQSTPCJGGISGIPOFMZZMQXLVIRERWTZKCILJOXEIJOZXMNDGQUOECNQILPXLKSNPLXM" hidden="1">#REF!</definedName>
    <definedName name="as" localSheetId="7" hidden="1">#REF!</definedName>
    <definedName name="as" hidden="1">#REF!</definedName>
    <definedName name="AS2DocOpenMode" hidden="1">"AS2DocumentEdit"</definedName>
    <definedName name="ASACEZMAQIGAKFBINEEYQBIPGOHJWQPMVUFQCFUWDOPUZWLSCMWTNDIIHKCODJJRTUQDKHZQRBPSZEOVPHSRFWFYANAFCMKVGTPNTBEYDPMBCSCFJETYYXAMPTIZHJKGTAARSCRTAYQWJINTHRGNANSPYQBTZCAGOVZAFROPGJSWRHFFEHZCGOCBJENZODCTNYTHMDDIWAGUERAGAZWFASXAYENNYZDPGOEHRVPFDDCFXUXNATOQLYMCUSMWYFK" hidden="1">#N/A</definedName>
    <definedName name="asd" localSheetId="7" hidden="1">#REF!</definedName>
    <definedName name="asd" hidden="1">#REF!</definedName>
    <definedName name="ＡＶＬＰＱＰＲＤＧＫＺＧＦＮＰＲＭＺＨＤＶＭＮＸＺＧＥＷＣＰＰＤＨＮＢＺＬＵＨＵＡＸＧＹＪＢＧＪＺＩＰＴＵＹＫＩＷＸＮＲＡＥＺＹＹＸＡＳＷＺＩＶＶＤＹＺＶＨＷＬＫＢＶＧＢＷＵＬＬＥＥＳＷＰＺＯＡＪＰＫＩＦＯＮＹＱＶＹＸＷＸＨＩＮＺＰＥＭＣＦＰＴＯＤＢＢＡＤＶＳＷＬＣＫＭＮＪＷＫＡＢＶＦＢＷＤＩＡＺＴＭＡＬＲＹＰＹＲＴＧＡＺＤＣＮＹＹＷＣＥＬＷＮＳＱＥＭＷＧＰＮＨＮＮＭＰＨＥＶＢＢＪＬＭＩＶＫＣＴＵＥＧＮＳＤＫＤＷＫＶＶＪＺＩＢＤＱＤＪＧＺＫＶＨＤＧＯＷＧＱＣＺＯＲＢＤＨＣＳＸＩＫＷＺＤＳＺＹＧＩＫＦＳＡＷ" localSheetId="7" hidden="1">#REF!</definedName>
    <definedName name="ＡＶＬＰＱＰＲＤＧＫＺＧＦＮＰＲＭＺＨＤＶＭＮＸＺＧＥＷＣＰＰＤＨＮＢＺＬＵＨＵＡＸＧＹＪＢＧＪＺＩＰＴＵＹＫＩＷＸＮＲＡＥＺＹＹＸＡＳＷＺＩＶＶＤＹＺＶＨＷＬＫＢＶＧＢＷＵＬＬＥＥＳＷＰＺＯＡＪＰＫＩＦＯＮＹＱＶＹＸＷＸＨＩＮＺＰＥＭＣＦＰＴＯＤＢＢＡＤＶＳＷＬＣＫＭＮＪＷＫＡＢＶＦＢＷＤＩＡＺＴＭＡＬＲＹＰＹＲＴＧＡＺＤＣＮＹＹＷＣＥＬＷＮＳＱＥＭＷＧＰＮＨＮＮＭＰＨＥＶＢＢＪＬＭＩＶＫＣＴＵＥＧＮＳＤＫＤＷＫＶＶＪＺＩＢＤＱＤＪＧＺＫＶＨＤＧＯＷＧＱＣＺＯＲＢＤＨＣＳＸＩＫＷＺＤＳＺＹＧＩＫＦＳＡＷ" hidden="1">#REF!</definedName>
    <definedName name="AXPGHRFIPNELYYLESCRBOBHEMISWRGEEDGYCWJJRMNJWKZYPKUPKRXDWWKOVJSILRLKHQPAMPNTKVVAMCRZPSCGBROPOXUXNATBDEAMBQIGALGBINFFZNYELCLEGTNMJSQBNQOUWDOPTYWKSCMVTNDIPSKHKAGGEGBOVSJKVJLSXIPIBPAAOENGIVIZJHSDQMKQYFQKPGVWMWZDYNSSRUFJMCIIQIEQYULMXLNUSKQDDRVBPZPBKXEBKCNFKNLR" hidden="1">#N/A</definedName>
    <definedName name="ＡＸＰＧＨＲＦＩＰＵＥＬＦＹＬＸＷＫＢＪＣＤＱＷＴＣＡＭＷＪＦＤＪＴＤＸＣＯＬＡＢＲＢＥＩＥＩＪＩＫＷＺＤＳＺＹＧＩＪＦＳＺＷＯＲＢＱＳＺＸＰＶＩＩＷＡＧＵＥＵＧＮＡＧＤＭＥＦＬＮＭＲＡＨＬＭＲＣＡＰＰＧＪＳＸＳＱＱＱＳＬＯＳＡＮＮＢＤＹＬＺＰＯＦＺＪＥＳＸＰＯＩＵＹＦＴＣＳＺＦＺＹＶＥＣＯＧＬＯＭＳＡＢＭＭＲＤＴＢＳＶＥＩＤＴＲＲＥＷＴＷＸＱＹＡＢＸＫＺＲＰＪＴＰＫＲＳＳＬＦＳＤＫＲＨＱＪＬＹＳＲＯＸＷＨＳＥＸＤＦＭＸＹＣＨＦＴＢＬＶＥＢＷＭＰＯＲＪＧＪＺＦＦＮＰＱＭＫＨＺＱＲＢＰＳＺＥＯＶＰＩＶＨＧＵ" localSheetId="7" hidden="1">#REF!</definedName>
    <definedName name="ＡＸＰＧＨＲＦＩＰＵＥＬＦＹＬＸＷＫＢＪＣＤＱＷＴＣＡＭＷＪＦＤＪＴＤＸＣＯＬＡＢＲＢＥＩＥＩＪＩＫＷＺＤＳＺＹＧＩＪＦＳＺＷＯＲＢＱＳＺＸＰＶＩＩＷＡＧＵＥＵＧＮＡＧＤＭＥＦＬＮＭＲＡＨＬＭＲＣＡＰＰＧＪＳＸＳＱＱＱＳＬＯＳＡＮＮＢＤＹＬＺＰＯＦＺＪＥＳＸＰＯＩＵＹＦＴＣＳＺＦＺＹＶＥＣＯＧＬＯＭＳＡＢＭＭＲＤＴＢＳＶＥＩＤＴＲＲＥＷＴＷＸＱＹＡＢＸＫＺＲＰＪＴＰＫＲＳＳＬＦＳＤＫＲＨＱＪＬＹＳＲＯＸＷＨＳＥＸＤＦＭＸＹＣＨＦＴＢＬＶＥＢＷＭＰＯＲＪＧＪＺＦＦＮＰＱＭＫＨＺＱＲＢＰＳＺＥＯＶＰＩＶＨＧＵ" hidden="1">#REF!</definedName>
    <definedName name="b" localSheetId="7" hidden="1">#REF!</definedName>
    <definedName name="b" hidden="1">#REF!</definedName>
    <definedName name="ＢＡＲＬＶＱＭＴＹＰＰＪＪＷＢＨＶＦＵＧＨＢＡＷＧＥＱＨＮＱＯＵＯＺＺＥＱＧＶＤＴＷＧＫＦＶＳＴＳＵＮＪＡＯＧＰＱＳＯＡＰＥＷＵＫＦＡＨＭＥＥＸＱＥＰＶＤＴＣＶＸＫＥＤＡＴＥＰＢＥＣＩＫＲＣＤＨＭＫＹＧＱＡＪＧＢＤＤＣＦＸＵＸＭＴＳＡＣＥＡＭＵＱＩＺＡＫＺＧＬＷＤＷＰＤＯＯＣＭＦＨＵＨＮＫＴＳＤＯＡＷＭＵＢＭＧＬＸＵＪＫＡＫＮＲＮＲＲＲＴＦＩＭＢＨＨＰＲＳＯＢＤＶＭＮＸＭＯＶＴＫＲＥＥＳＮＣＬＢＮＷＪＷＣＺＩＺＯＴＷＵＡＪＱＵＶＺＬＪＸＹＰＮＲＬＢＺＸＡＳＷＺＧＧＯＪＫＧＴＨＷＶＭＨＸＴＡＦＷＷＱＱＤＩＯ" localSheetId="7" hidden="1">#REF!</definedName>
    <definedName name="ＢＡＲＬＶＱＭＴＹＰＰＪＪＷＢＨＶＦＵＧＨＢＡＷＧＥＱＨＮＱＯＵＯＺＺＥＱＧＶＤＴＷＧＫＦＶＳＴＳＵＮＪＡＯＧＰＱＳＯＡＰＥＷＵＫＦＡＨＭＥＥＸＱＥＰＶＤＴＣＶＸＫＥＤＡＴＥＰＢＥＣＩＫＲＣＤＨＭＫＹＧＱＡＪＧＢＤＤＣＦＸＵＸＭＴＳＡＣＥＡＭＵＱＩＺＡＫＺＧＬＷＤＷＰＤＯＯＣＭＦＨＵＨＮＫＴＳＤＯＡＷＭＵＢＭＧＬＸＵＪＫＡＫＮＲＮＲＲＲＴＦＩＭＢＨＨＰＲＳＯＢＤＶＭＮＸＭＯＶＴＫＲＥＥＳＮＣＬＢＮＷＪＷＣＺＩＺＯＴＷＵＡＪＱＵＶＺＬＪＸＹＰＮＲＬＢＺＸＡＳＷＺＧＧＯＪＫＧＴＨＷＶＭＨＸＴＡＦＷＷＱＱＤＩＯ" hidden="1">#REF!</definedName>
    <definedName name="ＢＡＸＧＥＱＩＮＱＯＵＣＤＯＯＴＦＶＫＳＮＸＢＶＬＪＪＩＬＤＡＤＴＧＺＨＪＫＨＶＬＤＢＶＦＡＷＤＩＺＺＴＭＺＬＲＹＰＹＱＵＯＮＫＴＲＤＯＳＱＶＸＲＳＷＢＣＫＴＤＮＫＦＶＺＺＹＢＴＱＸＥＤＬＮＰＬＸＦＢＴＫＬＶＫＭＴＹＪＰＪＣＸＷＫＢＫＤＦＳＦＬＨＲＰＢＬＹＵＳＢＩＴＮＳＤＢＱＱＨＲＵＹＳＩＮＮＫＷＺＤＳＹＹＧＩＪＦＳＤＶＭＮＹＭＯＶＴＬＡＡＮＳＹＭＷＬＸＧＴＨＬＵＬＸＰＵＸＶＢＪＲＤＩＵＲＧＨＸＡＫＯＩＹＷＷＶＹＱＵＢＰＯＷＲＤＰＥＴＳＪＤＯＪＥＬＱＩＩＢＲＶＢＰＺＰＢＫＺＹＶＥＣＯＦＬＯＭＳＡＢＢＦＲＩ" localSheetId="7" hidden="1">#REF!</definedName>
    <definedName name="ＢＡＸＧＥＱＩＮＱＯＵＣＤＯＯＴＦＶＫＳＮＸＢＶＬＪＪＩＬＤＡＤＴＧＺＨＪＫＨＶＬＤＢＶＦＡＷＤＩＺＺＴＭＺＬＲＹＰＹＱＵＯＮＫＴＲＤＯＳＱＶＸＲＳＷＢＣＫＴＤＮＫＦＶＺＺＹＢＴＱＸＥＤＬＮＰＬＸＦＢＴＫＬＶＫＭＴＹＪＰＪＣＸＷＫＢＫＤＦＳＦＬＨＲＰＢＬＹＵＳＢＩＴＮＳＤＢＱＱＨＲＵＹＳＩＮＮＫＷＺＤＳＹＹＧＩＪＦＳＤＶＭＮＹＭＯＶＴＬＡＡＮＳＹＭＷＬＸＧＴＨＬＵＬＸＰＵＸＶＢＪＲＤＩＵＲＧＨＸＡＫＯＩＹＷＷＶＹＱＵＢＰＯＷＲＤＰＥＴＳＪＤＯＪＥＬＱＩＩＢＲＶＢＰＺＰＢＫＺＹＶＥＣＯＦＬＯＭＳＡＢＢＦＲＩ" hidden="1">#REF!</definedName>
    <definedName name="BB" localSheetId="7" hidden="1">#REF!</definedName>
    <definedName name="BB" hidden="1">#REF!</definedName>
    <definedName name="BDKVWAFDRZJTCZUKOPOQJMBIINOKXEULMWKNUZJQKDRCBPGWYAEZPUUTVHCSYYXYUGOKCTUFDKIAGTTHLRFPFRVIOLHTLQTRXFNRRWGVWMQZDYOLMLNGBKXXFABXJYULGQLHNTYSSGKQEOEQZFZYVECUADBHPQABGSIXFVYIMGWUUDWSWLZRZBDYLZPHFZNIPUMLFHSZGXFYANHENMXICAFHOZAFPEMVFPMHWBBADVKZGFNPRNZHDVMNXMOVMSM" localSheetId="7" hidden="1">#REF!</definedName>
    <definedName name="BDKVWAFDRZJTCZUKOPOQJMBIINOKXEULMWKNUZJQKDRCBPGWYAEZPUUTVHCSYYXYUGOKCTUFDKIAGTTHLRFPFRVIOLHTLQTRXFNRRWGVWMQZDYOLMLNGBKXXFABXJYULGQLHNTYSSGKQEOEQZFZYVECUADBHPQABGSIXFVYIMGWUUDWSWLZRZBDYLZPHFZNIPUMLFHSZGXFYANHENMXICAFHOZAFPEMVFPMHWBBADVKZGFNPRNZHDVMNXMOVMSM" hidden="1">#REF!</definedName>
    <definedName name="BKAMVBVURAZKCHKIOWXIIN" localSheetId="7" hidden="1">#REF!</definedName>
    <definedName name="BKAMVBVURAZKCHKIOWXIIN" hidden="1">#REF!</definedName>
    <definedName name="BKIULRU" hidden="1">#N/A</definedName>
    <definedName name="ＢＬＺＢＩＨＹＦＲＳＦＪＱＥＯＤＮＡＮＴＰＺＱＣＴＺＣＡＧＯＷＺＡＳＱＥＦＷＺＩＭＨＸＶＶＵＥＨＬＴＧＧＯＪＫＧＴＨＸＶＭＨＲＭＩＩＡＺＴＴＨＬＲＦＰＦＲＡＧＡＺＷＦＤＰＧＤＢＨＱＱＢＣＧＳＪＸＦＷＺＰＪＺＸＸＷＺＲＯＲＨＵＮＶＸＩＶＪＺＲＰＪＤＹＦＫＣＣＶＯＣＮＴＢＲＡＴＶＩＣＢＹＵＦＱＤＧＥＪＬＳＤＫＰＮＢＪＴＢＹＴＩＮＮＭＰＨＥＩＸＤＤＬＮＯＣＫＧＹＰＲＢＰＲＹＤＯＶＯＨＶＧＧＵＱＪＬＹＬＲＯＸＷＨＳＥＡＹＥＮＵＦＦＲＯＤＥＵＥＨＬＧＶＡＡＺＣＯＲＶＸＸＦＧＩＥＱＹＵＭＤＥＯＤＦＭＫＣＩＶＶＪＱＥＯ" localSheetId="7" hidden="1">#REF!</definedName>
    <definedName name="ＢＬＺＢＩＨＹＦＲＳＦＪＱＥＯＤＮＡＮＴＰＺＱＣＴＺＣＡＧＯＷＺＡＳＱＥＦＷＺＩＭＨＸＶＶＵＥＨＬＴＧＧＯＪＫＧＴＨＸＶＭＨＲＭＩＩＡＺＴＴＨＬＲＦＰＦＲＡＧＡＺＷＦＤＰＧＤＢＨＱＱＢＣＧＳＪＸＦＷＺＰＪＺＸＸＷＺＲＯＲＨＵＮＶＸＩＶＪＺＲＰＪＤＹＦＫＣＣＶＯＣＮＴＢＲＡＴＶＩＣＢＹＵＦＱＤＧＥＪＬＳＤＫＰＮＢＪＴＢＹＴＩＮＮＭＰＨＥＩＸＤＤＬＮＯＣＫＧＹＰＲＢＰＲＹＤＯＶＯＨＶＧＧＵＱＪＬＹＬＲＯＸＷＨＳＥＡＹＥＮＵＦＦＲＯＤＥＵＥＨＬＧＶＡＡＺＣＯＲＶＸＸＦＧＩＥＱＹＵＭＤＥＯＤＦＭＫＣＩＶＶＪＱＥＯ" hidden="1">#REF!</definedName>
    <definedName name="BNVRJABMACJKREERWCQAPBKXLYIZLCILJPXFIJOAXMNDBMLCWHCXEJBAUTXDSBRDMSWTCBMEJMKQZZKLPBSGOFIPKAYYXVRVKYQYABXKYOGEYIGNSJJDWJMTKTMOBVTQAYJUHKIOPXHYDAPXGQADTYYXDAETZZUVREBTKMWKMTZJMGTEESIRKMZMSPYXEQNLQZGRLQBZOOFPSWRWWVVZCSYYGIJFRZVPRBPRYXOVIIVZFPFRANAFCMDSXAYEMUY" hidden="1">#N/A</definedName>
    <definedName name="BQXO" localSheetId="7" hidden="1">#REF!</definedName>
    <definedName name="BQXO" hidden="1">#REF!</definedName>
    <definedName name="BRPPOQJMQYMLTOQLYNMDXIDYFKCCVVJNTHRHNTNMJSRCUZMSABLMRDTIQGJTXSRRQTLILAOHPQSOAPHFAKFAHNEEXREPWDTCVWQOLVTEPCFDIKROTYVKSBLVSNDHHHJCYCRXXFUPCKGYPQAPJOZFZSGRQEVEXZMZFWUGRDZXDMTEXCOLADNQUOEJJIILPEKZBCYKSOGXZJXZGFWDPPDHOCMYHUINKTLWOTWVAJQUVZLJKADNRMKLKMFIMUIHPKM" localSheetId="7" hidden="1">#REF!</definedName>
    <definedName name="BRPPOQJMQYMLTOQLYNMDXIDYFKCCVVJNTHRHNTNMJSRCUZMSABLMRDTIQGJTXSRRQTLILAOHPQSOAPHFAKFAHNEEXREPWDTCVWQOLVTEPCFDIKROTYVKSBLVSNDHHHJCYCRXXFUPCKGYPQAPJOZFZSGRQEVEXZMZFWUGRDZXDMTEXCOLADNQUOEJJIILPEKZBCYKSOGXZJXZGFWDPPDHOCMYHUINKTLWOTWVAJQUVZLJKADNRMKLKMFIMUIHPKM" hidden="1">#REF!</definedName>
    <definedName name="BRWWVYJ" localSheetId="7" hidden="1">#REF!</definedName>
    <definedName name="BRWWVYJ" hidden="1">#REF!</definedName>
    <definedName name="BUWJWCZIGSDPLJPXFQTFCRSISVZVZAZBNQUHHPRSMUQIZAKZBIGXERRFJPDNUDPDIFOGVADBHPXABGSPEFRAEZPMNMOHKOWJJRZVHWPGAKGBINFEYYMQWKUHQWQPMVTFXCFDJRSVAMCRZPSCGCZAZBUQUJWPXZAWJXKHCMHCJPGLESDJQHQJLYIFONVHKIOQXIJNSQEMWGPMHXBCBBXBQXWEGHBJFXOPAOQXCLFYMXWKBKDFQWTCAMXJFDJRZJN" localSheetId="7" hidden="1">#REF!</definedName>
    <definedName name="BUWJWCZIGSDPLJPXFQTFCRSISVZVZAZBNQUHHPRSMUQIZAKZBIGXERRFJPDNUDPDIFOGVADBHPXABGSPEFRAEZPMNMOHKOWJJRZVHWPGAKGBINFEYYMQWKUHQWQPMVTFXCFDJRSVAMCRZPSCGCZAZBUQUJWPXZAWJXKHCMHCJPGLESDJQHQJLYIFONVHKIOQXIJNSQEMWGPMHXBCBBXBQXWEGHBJFXOPAOQXCLFYMXWKBKDFQWTCAMXJFDJRZJN" hidden="1">#REF!</definedName>
    <definedName name="ＢＶＬＱＱＰＳＫＨＫＺＧＦＥＦＢＯＶＳＫＢＣＭＡＤＪＰＺＧＺＴＧＦＴＫＴＭＯＢＯＵＲＡＹＫＶＨＤＢＨＰＸＤＩＴＲＧＧＸＨＫＯＩＹＤＲＵＦＪＭＣＩＩＱＳＴＰＢＪＦＸＯＰＡＯＱＸＶＩＶＶＩＮＴＨＲＨＱＤＱＷＴＣＵＦＸＣＦＤＪＲＺＤＫＷＴＩＪＺＣＭＱＬＡＹＹＸＡＫＯＷＫＪＲＭＯＬＺＯＮＥＺＪＥＶＡＳＲＬＬＺＤＪＸＨＸＪＳＹＳＲＮＸＶＨＦＩＧＭＶＶＧＡＭＣＲＺＰＳＣＧＢＲＯＯＯＱＪＦＪＹＬＢＤＥＡＮＢＲＪＨＢＬＧＣＪＵＵＮＧＵＦＬＴＪＳＬＮＡＵＲＡＺＫＶＩＬＪＯＱＸＩＣＨＥＴＢＫＵＥＢＷＭＦＥＨＺＷＺＰＶＶＴＶＱ" localSheetId="7" hidden="1">#REF!</definedName>
    <definedName name="ＢＶＬＱＱＰＳＫＨＫＺＧＦＥＦＢＯＶＳＫＢＣＭＡＤＪＰＺＧＺＴＧＦＴＫＴＭＯＢＯＵＲＡＹＫＶＨＤＢＨＰＸＤＩＴＲＧＧＸＨＫＯＩＹＤＲＵＦＪＭＣＩＩＱＳＴＰＢＪＦＸＯＰＡＯＱＸＶＩＶＶＩＮＴＨＲＨＱＤＱＷＴＣＵＦＸＣＦＤＪＲＺＤＫＷＴＩＪＺＣＭＱＬＡＹＹＸＡＫＯＷＫＪＲＭＯＬＺＯＮＥＺＪＥＶＡＳＲＬＬＺＤＪＸＨＸＪＳＹＳＲＮＸＶＨＦＩＧＭＶＶＧＡＭＣＲＺＰＳＣＧＢＲＯＯＯＱＪＦＪＹＬＢＤＥＡＮＢＲＪＨＢＬＧＣＪＵＵＮＧＵＦＬＴＪＳＬＮＡＵＲＡＺＫＶＩＬＪＯＱＸＩＣＨＥＴＢＫＵＥＢＷＭＦＥＨＺＷＺＰＶＶＴＶＱ" hidden="1">#REF!</definedName>
    <definedName name="BWJQNFWXHVYFDUBONRXLVCLYLROXODYIMHXUUUWPSWERRZHCPDTOISNJQVMMGGTYESCRDMSXUDBNFFDJRSCDIUKZHXAKOIYWWVYZCRFYGHJFKASQKUPLSXOOIBPAGNENGGAZWFDPAMPNTVCFKPMBJSCMJEUYYYATPTIOOJKGTAXPGHRFIPJQJDQBBPGOHJWJPMVQBOKINWDOINYWLMCMPTVAAZCNRUJQQYZBXJYQHJMPWULSFFSXDRBQCLYMROA" localSheetId="7" hidden="1">#REF!</definedName>
    <definedName name="BWJQNFWXHVYFDUBONRXLVCLYLROXODYIMHXUUUWPSWERRZHCPDTOISNJQVMMGGTYESCRDMSXUDBNFFDJRSCDIUKZHXAKOIYWWVYZCRFYGHJFKASQKUPLSXOOIBPAGNENGGAZWFDPAMPNTVCFKPMBJSCMJEUYYYATPTIOOJKGTAXPGHRFIPJQJDQBBPGOHJWJPMVQBOKINWDOINYWLMCMPTVAAZCNRUJQQYZBXJYQHJMPWULSFFSXDRBQCLYMROA" hidden="1">#REF!</definedName>
    <definedName name="ＣＢＱＧＰＩＫＸＫＱＮＷＲＣＯＫＩＯＸＥＵＺＬＩＸＹＯＹＢＦＺＰＵＵＴＷＨＬＯＥＫＫＳＴＰＣＪＧＹＯＱＡＯＲＩＺＧＳＴＧＫＲＦＰＥＬＹＬＱＩＺＬＤＩＬＪＰＸＦＪＪＯＡＸＭＮＤＧＱＵＰＡＢＡＣＶＹＣＫＹＸＦＧＣＯＤＳＲＩＣＮＶＣＩＺＺＳＳＷＣＱＡＰＣＫＲＬＪＧＦＲＪＯＲＰＶＤＥＰＰＵＧＷＬＴＪＭＷＡＶＬＢＡＣＶＲＶＫＹＱＹＡＣＸＫＹＯＧＥＵＰＬＳＸＯＭＦＴＥＫＮＷＰＲＥＹＸＵＤＢＮＹＫＮＬＲＳＡＬＬＱＸＭＴＤＮＷＵＯＥＪＪＷＯＬＰＥＫＫＳＵＶＲＤＬＨＺＱＳＣＱＳＸＨＯＩＢＯＺＺＮＥＸＺＭＺＦＣＬＪＶＦＳＯＭ" localSheetId="7" hidden="1">#REF!</definedName>
    <definedName name="ＣＢＱＧＰＩＫＸＫＱＮＷＲＣＯＫＩＯＸＥＵＺＬＩＸＹＯＹＢＦＺＰＵＵＴＷＨＬＯＥＫＫＳＴＰＣＪＧＹＯＱＡＯＲＩＺＧＳＴＧＫＲＦＰＥＬＹＬＱＩＺＬＤＩＬＪＰＸＦＪＪＯＡＸＭＮＤＧＱＵＰＡＢＡＣＶＹＣＫＹＸＦＧＣＯＤＳＲＩＣＮＶＣＩＺＺＳＳＷＣＱＡＰＣＫＲＬＪＧＦＲＪＯＲＰＶＤＥＰＰＵＧＷＬＴＪＭＷＡＶＬＢＡＣＶＲＶＫＹＱＹＡＣＸＫＹＯＧＥＵＰＬＳＸＯＭＦＴＥＫＮＷＰＲＥＹＸＵＤＢＮＹＫＮＬＲＳＡＬＬＱＸＭＴＤＮＷＵＯＥＪＪＷＯＬＰＥＫＫＳＵＶＲＤＬＨＺＱＳＣＱＳＸＨＯＩＢＯＺＺＮＥＸＺＭＺＦＣＬＪＶＦＳＯＭ" hidden="1">#REF!</definedName>
    <definedName name="ＣＣＢＥＰＴＷＬＳＳＡＢＤＺＬＴＰＨＬＶＪＬＳＲＩＰＢＢＦＬＺＪＺＬＵＨＵＺＷＦＸＩＡＧＴＹＨＯＳＴＹＪＨＷＷＯＹＣＸＮＫＫＫＭＴＸＦＴＳＡＶＸＳＦＴＪＩＺＴＤＹＵＢＧＩＣＣＱＵＡＯＺＬＵＡＵＴＱＺＹＪＢＧＪＨＮＷＷＨＬＷＮＣＬＯＹＣＸＭＫＶＸＱＭＱＦＳＬＴＶＷＳＦＴＪＢＺＯＫＦＭＲＪＩＣＶＪＵＡＨＦＹＡＮＨＧＤＭＬＷＦＩＧＭＧＲＳＷＢＺＮＶＦＰＨＣＲＷＷＶＹＱＮＱＧＭＭＵＷＸＴＦＩＡＲＳＣＱＴＡＦＰＷＱＪＷＨＨＶＧＺＢＯＢＧＤＮＩＴＦＢＺＦＮＶＧＺＥＱＮＣＤＰＲＶＱＧＫＬＫＭＹＢＦＵＢＡＩＫＭＨＡＷＯＦ" localSheetId="7" hidden="1">#REF!</definedName>
    <definedName name="ＣＣＢＥＰＴＷＬＳＳＡＢＤＺＬＴＰＨＬＶＪＬＳＲＩＰＢＢＦＬＺＪＺＬＵＨＵＺＷＦＸＩＡＧＴＹＨＯＳＴＹＪＨＷＷＯＹＣＸＮＫＫＫＭＴＸＦＴＳＡＶＸＳＦＴＪＩＺＴＤＹＵＢＧＩＣＣＱＵＡＯＺＬＵＡＵＴＱＺＹＪＢＧＪＨＮＷＷＨＬＷＮＣＬＯＹＣＸＭＫＶＸＱＭＱＦＳＬＴＶＷＳＦＴＪＢＺＯＫＦＭＲＪＩＣＶＪＵＡＨＦＹＡＮＨＧＤＭＬＷＦＩＧＭＧＲＳＷＢＺＮＶＦＰＨＣＲＷＷＶＹＱＮＱＧＭＭＵＷＸＴＦＩＡＲＳＣＱＴＡＦＰＷＱＪＷＨＨＶＧＺＢＯＢＧＤＮＩＴＦＢＺＦＮＶＧＺＥＱＮＣＤＰＲＶＱＧＫＬＫＭＹＢＦＵＢＡＩＫＭＨＡＷＯＦ" hidden="1">#REF!</definedName>
    <definedName name="CEGBOWSKBGUXEJTAUNAMLZQYRTGUZWGSDPLJPYFQANOQMYGCULMWLNUSKQDDRVSCSENZNSPYQBTZCAFOVZAFAOPGEICSQQPSKDLYYGBCYLZPOEZJEAHMDRREIPDNCOXDXWTCBMMPNTBCNNPGUCTWDYOLMLNGCGVIBJLMIVJZRPJRNUZQQKDQCIPATVICBXHFRBORGIPAAFKHWENXHEZPTUTVOKOVVDFGCQMEVWHVXMXEXQEPODTCVXKXDAJHTEQ" hidden="1">#N/A</definedName>
    <definedName name="CGJY" localSheetId="7" hidden="1">#REF!</definedName>
    <definedName name="CGJY" hidden="1">#REF!</definedName>
    <definedName name="ＣＨＦＴＢＬＶＥＬＢＦＦＦＨＡＷＡＰＫＳＴＶＲＤＬＨＺＱＲＣＱＳＺＥＰＶＰＩＷＨＧＡＩＢＤＱＥＪＧＰＯＺＫＵＳＹＧＮＨＭＹＹＺＰＺＣＧＢＲＶＷＶＸＪＭＵＢＡＩＫＭＨＵＣＹＱＨＩＳＨＪＱＯＦＭＺＺＳＺＮＸＭＹＨＵＨＮＫＴＬＷＯＴＪＰＸＦＩＪＯＡＸＭＮＤＧＱＵＰＥＣＣＢＥＯＳＡＯＮＶＱＳＯＤＴＲＩＤＮＩＭＲＪＩＣＣＱＵＡＯＹＯＡＪＰＪＩＦＯＭＹＰＭＫＱＺＺＫＬＰＢＳＨＯＦＩＲＶＱＧＥＳＵＮＪＮＣＰＩＱＳＴＰＣＱＧＹＶＱＡＦＭＲＪＩＣＶＪＵＡＨＹＨＡＣＰＪＩＦＯＭＫＷＺＸＤＦＭＸＹＣＨＦＭＶＦＰＭＨＷＢＢＡＫＧ" localSheetId="7" hidden="1">#REF!</definedName>
    <definedName name="ＣＨＦＴＢＬＶＥＬＢＦＦＦＨＡＷＡＰＫＳＴＶＲＤＬＨＺＱＲＣＱＳＺＥＰＶＰＩＷＨＧＡＩＢＤＱＥＪＧＰＯＺＫＵＳＹＧＮＨＭＹＹＺＰＺＣＧＢＲＶＷＶＸＪＭＵＢＡＩＫＭＨＵＣＹＱＨＩＳＨＪＱＯＦＭＺＺＳＺＮＸＭＹＨＵＨＮＫＴＬＷＯＴＪＰＸＦＩＪＯＡＸＭＮＤＧＱＵＰＥＣＣＢＥＯＳＡＯＮＶＱＳＯＤＴＲＩＤＮＩＭＲＪＩＣＣＱＵＡＯＹＯＡＪＰＪＩＦＯＭＹＰＭＫＱＺＺＫＬＰＢＳＨＯＦＩＲＶＱＧＥＳＵＮＪＮＣＰＩＱＳＴＰＣＱＧＹＶＱＡＦＭＲＪＩＣＶＪＵＡＨＹＨＡＣＰＪＩＦＯＭＫＷＺＸＤＦＭＸＹＣＨＦＭＶＦＰＭＨＷＢＢＡＫＧ" hidden="1">#REF!</definedName>
    <definedName name="ＣＩＯＦＦＺＺＭＱＸＬＶＫＷＦＬＦＥＢＫＸＰＶＸＷＢＫＫＫＰＢＲＧＯＥＨＲＶＱＧＤＥＤＦＹＵＹＮＡＱＳＴＰＢＱＦＸＶＰＡＶＱＸＪＪＣＶＪＵＢＩＹＨＡＣＰＪＩＱＯＺＫＸＡＹＵＢＭＮＬＩＸＦＯＹＩＦＡＱＵＵＴＷＡＤＳＺＹＨＩＫＧＳＡＷＯＦＧＱＦＱＶＦＭＧＺＭＸＸＱＺＳＵＨＵＡＸＴＥＰＢＹＷＢＫＲＣＷＢＹＮＯＥＯＲＶＱＭＮＭＯＡＤＨＷＤＣＫＣＹＫＳＯＧＸＺＪＸＺＧＦＲＥＥＳＷＣＱＡＱＣＬＹＬＱＮＸＯＧＬＯＭＳＢＩＭＮＲＤＢＰＱＨＶＺＵＫＨＨＨＪＣＦＦＴＳＢＶＸＴＦＹＸＯＩＳＮＪＱＶＭＭＧＧＴＹＥＳＣＲＤＭＢＡＸ" localSheetId="7" hidden="1">#REF!</definedName>
    <definedName name="ＣＩＯＦＦＺＺＭＱＸＬＶＫＷＦＬＦＥＢＫＸＰＶＸＷＢＫＫＫＰＢＲＧＯＥＨＲＶＱＧＤＥＤＦＹＵＹＮＡＱＳＴＰＢＱＦＸＶＰＡＶＱＸＪＪＣＶＪＵＢＩＹＨＡＣＰＪＩＱＯＺＫＸＡＹＵＢＭＮＬＩＸＦＯＹＩＦＡＱＵＵＴＷＡＤＳＺＹＨＩＫＧＳＡＷＯＦＧＱＦＱＶＦＭＧＺＭＸＸＱＺＳＵＨＵＡＸＴＥＰＢＹＷＢＫＲＣＷＢＹＮＯＥＯＲＶＱＭＮＭＯＡＤＨＷＤＣＫＣＹＫＳＯＧＸＺＪＸＺＧＦＲＥＥＳＷＣＱＡＱＣＬＹＬＱＮＸＯＧＬＯＭＳＢＩＭＮＲＤＢＰＱＨＶＺＵＫＨＨＨＪＣＦＦＴＳＢＶＸＴＦＹＸＯＩＳＮＪＱＶＭＭＧＧＴＹＥＳＣＲＤＭＢＡＸ" hidden="1">#REF!</definedName>
    <definedName name="CJADNRLBZZYBTQTIWPXLHUIYQNISNJQVMMGZMXETCVXKEDAJHTEQTRXZGRRWBYGQAJGBRVWVXQMQRQYABXDZRIJTIKRWHNHAOZYMEXZMZEBLJUFSOMSTEXCOLABRBEIYDDCEQTYEEMOPLXTLCDOCELJBIUUIMSCRDMZMSPYQBTYBKTAEEGESTKNWAVLJJILDGKXXFABXKYONEYIDRWOOHHVZFTDTFOUONKTRDFIGMUVFGLXNCKADNRMBZZYFCFU" localSheetId="7" hidden="1">#REF!</definedName>
    <definedName name="CJADNRLBZZYBTQTIWPXLHUIYQNISNJQVMMGZMXETCVXKEDAJHTEQTRXZGRRWBYGQAJGBRVWVXQMQRQYABXDZRIJTIKRWHNHAOZYMEXZMZEBLJUFSOMSTEXCOLABRBEIYDDCEQTYEEMOPLXTLCDOCELJBIUUIMSCRDMZMSPYQBTYBKTAEEGESTKNWAVLJJILDGKXXFABXKYONEYIDRWOOHHVZFTDTFOUONKTRDFIGMUVFGLXNCKADNRMBZZYFCFU" hidden="1">#REF!</definedName>
    <definedName name="CKYXDFANBFWQBWRYDVVOOCGMBKAMVBVULHCSPQPRKGKZNFNPRMZXPNHRMIPULLFYLXDMVOQDXVNLXIUXVBCKVLQOCKUENLFCDCEXTXNMUWXTGNKCTUESVTDKDXKYMCLEGTGMJSQCNZVTZHPASEBQRHRUEUYZYAMPTIPOWYAVIXPGHRGIPNFLYYMQWGVHQDQWTCUFXCFDJSGGLXUJKADNRMTTTVORVDQQYTUQDRHICMHNSKJDDRVBPZPBKQKJGPN" hidden="1">#N/A</definedName>
    <definedName name="CLDOGMPNSZCDIURGHXAKOKHHHJCFWJJRMNJVKZYPKUPKRWZTTGLRFPEQZFZYVEDOGLOMSTEFJVMAIZCLPKJJILDADTZHJKGTHAYSCYTAFXWQJXIOVMVOVPNKUSDOBECIJRBSXUJRAKURMCGLNGCGVBBJLMIVCYQHJSVCHRYSLYJJXOWPRERMVUFQCYWCLSDXZWLMCMPSINNMPAEHWDDLMVIQMEVWGVXELSFFSXCMCOXKXDAJAMEJMKQYGJKGDST" localSheetId="7" hidden="1">#REF!</definedName>
    <definedName name="CLDOGMPNSZCDIURGHXAKOKHHHJCFWJJRMNJVKZYPKUPKRWZTTGLRFPEQZFZYVEDOGLOMSTEFJVMAIZCLPKJJILDADTZHJKGTHAYSCYTAFXWQJXIOVMVOVPNKUSDOBECIJRBSXUJRAKURMCGLNGCGVBBJLMIVCYQHJSVCHRYSLYJJXOWPRERMVUFQCYWCLSDXZWLMCMPSINNMPAEHWDDLMVIQMEVWGVXELSFFSXCMCOXKXDAJAMEJMKQYGJKGDST" hidden="1">#REF!</definedName>
    <definedName name="CMJDTYYXASPSIOOWYZVHPL" localSheetId="7" hidden="1">#REF!</definedName>
    <definedName name="CMJDTYYXASPSIOOWYZVHPL" hidden="1">#REF!</definedName>
    <definedName name="CMJEUNMPHEIXDDLNOKWEARTDRTAGLFYMXTKSLNANTQZYJVRPVDLVPUGDSTJTWAVLPPZLOSHONVXJVDZRIJUIKRPHOAAAGVEUGPCPVSBSEWTRWFMQRWHFUULOYCUSSRUMQQEDLGIEQFUTKWSNUZRQKKYCIWGWIRXFCLJVMSVTZHISTYKAPXNIMHWUUUWPLPERKSKGSHWOMGRMHOTTMFTEKSIRKMZGDMLWHTWUACCDHMKZGQAJHBKLKMFBFUAAIKL" localSheetId="7" hidden="1">#REF!</definedName>
    <definedName name="CMJEUNMPHEIXDDLNOKWEARTDRTAGLFYMXTKSLNANTQZYJVRPVDLVPUGDSTJTWAVLPPZLOSHONVXJVDZRIJUIKRPHOAAAGVEUGPCPVSBSEWTRWFMQRWHFUULOYCUSSRUMQQEDLGIEQFUTKWSNUZRQKKYCIWGWIRXFCLJVMSVTZHISTYKAPXNIMHWUUUWPLPERKSKGSHWOMGRMHOTTMFTEKSIRKMZGDMLWHTWUACCDHMKZGQAJHBKLKMFBFUAAIKL" hidden="1">#REF!</definedName>
    <definedName name="ＣＮＦＫＮＬＲＡＡＹＣＯＦＴＢＲＶＵＯＥＣＣＢＥＷＴＷＬＺＳＡＯＫＸＬＡＳＱＬＶＱＬＳＹＰＰＩＣＰＡＨＯＥＥＨＴＯＭＥＣＯＺＬＯＭＦＭＸＸＣＨＥＴＢＫＵＥＢＷＭＱＲＱＳＴＷＬＳＲＡＢＤＺＬＴＰＨＹＩＷＹＦＫＶＣＶＯＣＮＮＢＲＡＴＶＩＶＪＳＲＣＮＺＶＵＺＩＰＡＵＺＫＩＥＶＦＩＭＧＷＭＬＯＡＤＨＷＣＣＫＭＮＪＶＤＺＲＩＫＵＩＱＯＦＭＺＺＭＲＸＬＶＫＷＦＳＧＬＩＲＪＵＭＲＥＫＳＡＤＥＪＶＳＨＪＭＷＡＶＬＩＪＩＫＤＧＫＳＦＹＴＶＲＤＳＨＧＸＲＢＸＳＺＥＷＶＰＰＤＨＡＪＺＬＵＡＵＴＱＺＸＪＢＧＪＨＮＶＷＨＨＭＡＯＷ" localSheetId="7" hidden="1">#REF!</definedName>
    <definedName name="ＣＮＦＫＮＬＲＡＡＹＣＯＦＴＢＲＶＵＯＥＣＣＢＥＷＴＷＬＺＳＡＯＫＸＬＡＳＱＬＶＱＬＳＹＰＰＩＣＰＡＨＯＥＥＨＴＯＭＥＣＯＺＬＯＭＦＭＸＸＣＨＥＴＢＫＵＥＢＷＭＱＲＱＳＴＷＬＳＲＡＢＤＺＬＴＰＨＹＩＷＹＦＫＶＣＶＯＣＮＮＢＲＡＴＶＩＶＪＳＲＣＮＺＶＵＺＩＰＡＵＺＫＩＥＶＦＩＭＧＷＭＬＯＡＤＨＷＣＣＫＭＮＪＶＤＺＲＩＫＵＩＱＯＦＭＺＺＭＲＸＬＶＫＷＦＳＧＬＩＲＪＵＭＲＥＫＳＡＤＥＪＶＳＨＪＭＷＡＶＬＩＪＩＫＤＧＫＳＦＹＴＶＲＤＳＨＧＸＲＢＸＳＺＥＷＶＰＰＤＨＡＪＺＬＵＡＵＴＱＺＸＪＢＧＪＨＮＶＷＨＨＭＡＯＷ" hidden="1">#REF!</definedName>
    <definedName name="CNHMFUVLVYCXMRRQTEILBHHCDZMTQIZVKMTRIPCCQUAOYOAJWJOGYJBGJHNWDHHMYVKLBFORHFFEHZDGPCCKFGCODSRUFAVCHZZSSVCQAPBKQKJGPOZRWZXDMMCHTJYGWZJNIXVVUXEIXKDLNOKXLBTRLCXEKBBUOBMTCLDGSNLIRQBKNLRSAQUZXLTDNWUOEJJIVSVLRRZBCYKSOGXYJKRWHOHAOZZNDMFHUROXWHSFBZENUFZEPNCCTDGXNRR" hidden="1">#N/A</definedName>
    <definedName name="CQBAPFOUHVAXGFQBNJIHPZTYTIJZJMQMQQQSEHLAGGOQRNAPHYZJYAHFXDQQEAOXNZIVIOLULAFIGMVCGHLXVJKPZDXNLLKNFJMVIIQXTGUJIZUEZUBHYYDRVBPZPBKQKIFPNYQKIOWXIINZPEMCFAVLIIIKDZDSJRTVQDRHZXRBWSZEVVTHSYGWFYANHGDMKWHTWLNUFGKPNBJTDMJEUZZYATEUAAIKLHTBXPGHSGIPUFMFXIIWMVOQDQWTCAM" hidden="1">#N/A</definedName>
    <definedName name="ＣＲＺＩＳＣＦＶＺＺＺＢＵＱＵＪＰＰＸＺＡＷＰＬＤＵＶＦＵＷＤＩＳＺＴＭＡＬＫＹＰＹＥＲＥＫＨＱＯＡＬＸＴＲＸＦＮＸＲＷＩＦＵＶＨＪＮＩＹＣＤＣＥＱＴＸＭＴＳＡＣＥＺＭＣＵＬＭＷＫＮＵＳＪＱＢＰＴＺＮＸＮＺＧＴＺＷＦＸＳＸＡＹＥＮＵＹＺＤＰＮＢＣＴＷＦＪＹＷＷＷＹＲＵＹＧＴＴＢＷＸＴＧＵＪＹＳＣＸＴＸＯＯＩＩＷＡＧＵＥＫＴＺＴＳＰＹＸＩＱＴＲＸＧＧＲＳＷＩＺＯＶＵＥＩＤＳＱＱＰＳＫＨＫＡＮＧＯＱＲＮＴＩＡＹＳＤＹＴＡＦＸＸＱＪＸＩＯＷＭＶＯＱＤＯＬＵＴＥＰＢＥＣＩＫＲＣＤＨＭＫＹＧＱＶＳＭＣＨＨＧＪＢＹＢ" localSheetId="7" hidden="1">#REF!</definedName>
    <definedName name="ＣＲＺＩＳＣＦＶＺＺＺＢＵＱＵＪＰＰＸＺＡＷＰＬＤＵＶＦＵＷＤＩＳＺＴＭＡＬＫＹＰＹＥＲＥＫＨＱＯＡＬＸＴＲＸＦＮＸＲＷＩＦＵＶＨＪＮＩＹＣＤＣＥＱＴＸＭＴＳＡＣＥＺＭＣＵＬＭＷＫＮＵＳＪＱＢＰＴＺＮＸＮＺＧＴＺＷＦＸＳＸＡＹＥＮＵＹＺＤＰＮＢＣＴＷＦＪＹＷＷＷＹＲＵＹＧＴＴＢＷＸＴＧＵＪＹＳＣＸＴＸＯＯＩＩＷＡＧＵＥＫＴＺＴＳＰＹＸＩＱＴＲＸＧＧＲＳＷＩＺＯＶＵＥＩＤＳＱＱＰＳＫＨＫＡＮＧＯＱＲＮＴＩＡＹＳＤＹＴＡＦＸＸＱＪＸＩＯＷＭＶＯＱＤＯＬＵＴＥＰＢＥＣＩＫＲＣＤＨＭＫＹＧＱＶＳＭＣＨＨＧＪＢＹＢ" hidden="1">#REF!</definedName>
    <definedName name="CUZCAGPPABFRIWGJSWSQQPSKWVQLSXPOIBPAGNENGIAZWFEMYBZFGOZZEJGOYIRVKPPORJGKZFFABXKZRIJTIKRWGSLZKJYOXQSFSYVECKWSQWFMXRVHFTULVXBWCCBEPTWMSSACKXEBTKLVJMTUBNOBFMALXGSGLIRJUMSVTYHOSTVSHIYBLPKAXXXZSVSGFNIRDSHGXRCXSZEWVPPDHNBLYHNHGXWHZEHXFGRRWIYNVLOYCXNKKKMFQFTLTVX" hidden="1">#N/A</definedName>
    <definedName name="CVJUT" localSheetId="7" hidden="1">#REF!</definedName>
    <definedName name="CVJUT" hidden="1">#REF!</definedName>
    <definedName name="d" localSheetId="7" hidden="1">#REF!</definedName>
    <definedName name="d" hidden="1">#REF!</definedName>
    <definedName name="DAJITERNLQZGRLQPEFVFIMHWBBITXAPWWEFHDPXXOPZOQXVMTGGUYESCSENAKHQITLFDJRHINZWLMCFPTODBBADVZWJJRMNJWKAHCMHCJPGGZZNRYMVLXGMGFWVGYEHFKTTEFKVGNEHQUPFDNQIFJYLEGHDQEUMJEOJFCTTNGUFLOXQSFZXUECNYLOMSMXXCHETBKUEBWMQQQSLHLYYGIJFRZVNEFQEGNSDKIVGGULTMOBZWFEPAMIGMVCNGLXU" localSheetId="7" hidden="1">#REF!</definedName>
    <definedName name="DAJITERNLQZGRLQPEFVFIMHWBBITXAPWWEFHDPXXOPZOQXVMTGGUYESCSENAKHQITLFDJRHINZWLMCFPTODBBADVZWJJRMNJWKAHCMHCJPGGZZNRYMVLXGMGFWVGYEHFKTTEFKVGNEHQUPFDNQIFJYLEGHDQEUMJEOJFCTTNGUFLOXQSFZXUECNYLOMSMXXCHETBKUEBWMQQQSLHLYYGIJFRZVNEFQEGNSDKIVGGULTMOBZWFEPAMIGMVCNGLXU" hidden="1">#REF!</definedName>
    <definedName name="ＤＣＦＸＵＸＣＵＣＥＧＢＯＣＳＫＩＣＭＨＤＫＶＶＯＩＶＧＮＵＩＢＤＱＫＵＤＣＮＹＫＮＬＲＴＡＬＭＱＶＴＨＰＺＵＲＭＣＧＧＧＩＢＸＢＱＷＷＥＷＳＥＭＩＡＲＳＣＲＸＣＮＵＮＧＵＦＦＴＪＳＬＮＡＮＴＱＺＸＪＵＧＰＶＤＬＶＰＵＧＤＳＴＪＴＷＡＶＫＰＰＯＲＣＬＡＨＧＯＱＳＮＡＩＫＢＤＮＢＤＫＪＢＮＮＢＦＭＴＩＵＤＱＤＪＧＰＺＲＷＺＸＤＭＴＸＹＣＯＭＡＢＥＯＳＭＣＡＡＺＣＵＹＢＪＸＷＦＺＢＸＭＣＢＳＭＭＨＯＴＬＫＥＥＳＷＣＱＭＹＨＮＨＧＤＭＬＷＯＴＷＵＡＪＪＵＵＺＬＣＳＩＬＶＺＵＷＷＶＹＱＮＱＧＴＭＵＷＸＴＦＵＪＢＺ" localSheetId="7" hidden="1">#REF!</definedName>
    <definedName name="ＤＣＦＸＵＸＣＵＣＥＧＢＯＣＳＫＩＣＭＨＤＫＶＶＯＩＶＧＮＵＩＢＤＱＫＵＤＣＮＹＫＮＬＲＴＡＬＭＱＶＴＨＰＺＵＲＭＣＧＧＧＩＢＸＢＱＷＷＥＷＳＥＭＩＡＲＳＣＲＸＣＮＵＮＧＵＦＦＴＪＳＬＮＡＮＴＱＺＸＪＵＧＰＶＤＬＶＰＵＧＤＳＴＪＴＷＡＶＫＰＰＯＲＣＬＡＨＧＯＱＳＮＡＩＫＢＤＮＢＤＫＪＢＮＮＢＦＭＴＩＵＤＱＤＪＧＰＺＲＷＺＸＤＭＴＸＹＣＯＭＡＢＥＯＳＭＣＡＡＺＣＵＹＢＪＸＷＦＺＢＸＭＣＢＳＭＭＨＯＴＬＫＥＥＳＷＣＱＭＹＨＮＨＧＤＭＬＷＯＴＷＵＡＪＪＵＵＺＬＣＳＩＬＶＺＵＷＷＶＹＱＮＱＧＴＭＵＷＸＴＦＵＪＢＺ" hidden="1">#REF!</definedName>
    <definedName name="DCKMOJW" localSheetId="7" hidden="1">#REF!</definedName>
    <definedName name="DCKMOJW" hidden="1">#REF!</definedName>
    <definedName name="ＤＤＷＰＤＯＵＣＳＢＵＷＪＤＣＺＶＧＲＥＨＦＫＭＴＥＦＫＰＭＢＩＲＢＹＴＩＮＮＭＰＨＪＹＦＥＭＯＱＬＹＧＣＵＬＬＺＢＩＯＹＦＹＳＦＱＱＥＶＬＮＡＮＴＰＭＸＩＵＱＯＵＤＫＶＰＴＦＤＲＳＪＴＶＺＭＱＱＱＳＥＨＬＡＧＧＯＱＲＮＡＨＤＢＣＮＢＤＸＯＶＩＩＶＡＧＵＥＴＦＯＢＰＧＰＧＳＫＰＳＱＷＥＭＱＱＶＨＥＴＵＫＮＸＢＯＬＭＬＮＧＪＮＶＪＦＡＢＸＪＹＮＭＤＹＩＤＹＺＱＱＫＫＹＣＩＷＧＷＩＲＸＲＰＭＷＵＭＲＵＳＹＨＨＳＴＸＪＱＹＯＲＢＦＡＰＣＢＥＷＴＷＬＺＲＡＢＤＺＬＡＰＨＯＹＴＰＶＢＳＳＬＨＳＹＦＷＦＹＡＮＨＥＮＭ" localSheetId="7" hidden="1">#REF!</definedName>
    <definedName name="ＤＤＷＰＤＯＵＣＳＢＵＷＪＤＣＺＶＧＲＥＨＦＫＭＴＥＦＫＰＭＢＩＲＢＹＴＩＮＮＭＰＨＪＹＦＥＭＯＱＬＹＧＣＵＬＬＺＢＩＯＹＦＹＳＦＱＱＥＶＬＮＡＮＴＰＭＸＩＵＱＯＵＤＫＶＰＴＦＤＲＳＪＴＶＺＭＱＱＱＳＥＨＬＡＧＧＯＱＲＮＡＨＤＢＣＮＢＤＸＯＶＩＩＶＡＧＵＥＴＦＯＢＰＧＰＧＳＫＰＳＱＷＥＭＱＱＶＨＥＴＵＫＮＸＢＯＬＭＬＮＧＪＮＶＪＦＡＢＸＪＹＮＭＤＹＩＤＹＺＱＱＫＫＹＣＩＷＧＷＩＲＸＲＰＭＷＵＭＲＵＳＹＨＨＳＴＸＪＱＹＯＲＢＦＡＰＣＢＥＷＴＷＬＺＲＡＢＤＺＬＡＰＨＯＹＴＰＶＢＳＳＬＨＳＹＦＷＦＹＡＮＨＥＮＭ" hidden="1">#REF!</definedName>
    <definedName name="ddyhgedytu" localSheetId="7" hidden="1">#REF!</definedName>
    <definedName name="ddyhgedytu" hidden="1">#REF!</definedName>
    <definedName name="dfg" localSheetId="7" hidden="1">#REF!</definedName>
    <definedName name="dfg" hidden="1">#REF!</definedName>
    <definedName name="ＤＦＹＵＹＮＡＴＢＫＧＳＨＷＯＭＧＱＭＨＥＷＷＰＩＷＨＮＶＳＬＮＡＵＴＱＺＹＪＵＧＪＨＮＰＷＨＹＤＡＰＸＧＱＡＸＲＨＭＭＺＳＯＳＨＮＮＶＸＹＵＨＯＫＤＴＱＦＨＯＴＪＣＶＪＵＴＩＹＨＡＣＰＣＩＦＹＪＵＧＣＡＧＰＷＨＢＦＲＰＤＥＶＦＨＬＧＭＭＬＯＺＤＧＷＣＣＫＭＮＪＶＤＺＲＩＪＵＩＤＢＴＺＭＭＡＥＫＹＩＹＫＴＧＴＺＷＦＷＹＤＧＥＥＬＰＱＶＧＥＳＴＫＮＷＢＶＬＪＪＩＬＤＨＥＲＲＺＵＶＲＤＴＳＪＤＮＩＥＬＧＦＺＺＮＲＸＬＶＬＸＧＭＧＦＣＬＪＶＭＳＥＫＴＴＥＶＧＸＭＴＫＮＷＨＷＵＵＴＮＫＮＤＱＪＥＦＢＯＣＳＫＨＣＭ" localSheetId="7" hidden="1">#REF!</definedName>
    <definedName name="ＤＦＹＵＹＮＡＴＢＫＧＳＨＷＯＭＧＱＭＨＥＷＷＰＩＷＨＮＶＳＬＮＡＵＴＱＺＹＪＵＧＪＨＮＰＷＨＹＤＡＰＸＧＱＡＸＲＨＭＭＺＳＯＳＨＮＮＶＸＹＵＨＯＫＤＴＱＦＨＯＴＪＣＶＪＵＴＩＹＨＡＣＰＣＩＦＹＪＵＧＣＡＧＰＷＨＢＦＲＰＤＥＶＦＨＬＧＭＭＬＯＺＤＧＷＣＣＫＭＮＪＶＤＺＲＩＪＵＩＤＢＴＺＭＭＡＥＫＹＩＹＫＴＧＴＺＷＦＷＹＤＧＥＥＬＰＱＶＧＥＳＴＫＮＷＢＶＬＪＪＩＬＤＨＥＲＲＺＵＶＲＤＴＳＪＤＮＩＥＬＧＦＺＺＮＲＸＬＶＬＸＧＭＧＦＣＬＪＶＭＳＥＫＴＴＥＶＧＸＭＴＫＮＷＨＷＵＵＴＮＫＮＤＱＪＥＦＢＯＣＳＫＨＣＭ" hidden="1">#REF!</definedName>
    <definedName name="DLNOKXEASJLVJLSRIP" localSheetId="7" hidden="1">#REF!</definedName>
    <definedName name="DLNOKXEASJLVJLSRIP" hidden="1">#REF!</definedName>
    <definedName name="DLNPHVLDBVFAWDLKEXLWCLUNPCWVSBALWILJPRYJZECQYISBYTJOONTQTJPIKLHUBYQHISGJQVFMGZMYXLWPRERXTDBNXKQVELWQVGETUKIMHXBBBDPSWDCKMOKWEASJKUWDBTAMMAWKUJVEREKHQITLQTRXYCDITRGGXAKOIYWWVCFJREEMHQCRGFWQAWRYDUZZNRXLVLXGMGFCLJVNHFLTUEFKWMBJZCMQLAYYLEAETGZHJKGTIAYSCYTAFWW" hidden="1">#N/A</definedName>
    <definedName name="ｄｓ" localSheetId="7" hidden="1">#REF!</definedName>
    <definedName name="ｄｓ" hidden="1">#REF!</definedName>
    <definedName name="DSAJTDA" localSheetId="7" hidden="1">#REF!</definedName>
    <definedName name="DSAJTDA" hidden="1">#REF!</definedName>
    <definedName name="dtryj" localSheetId="7" hidden="1">#REF!</definedName>
    <definedName name="dtryj" hidden="1">#REF!</definedName>
    <definedName name="dtuy" localSheetId="7" hidden="1">#REF!</definedName>
    <definedName name="dtuy" hidden="1">#REF!</definedName>
    <definedName name="ＤＴＷＧＫＦＶＳＳＳＵＯＳＡＯＮＶＱＳＥＴＩＨＬＶＱＬＳＹＰＰＩＩＷＡＨＶＦＹＨＮＨＦＣＭＨＺＥＨＦＭＭＸＹＣＯＦＴＢＲＶＥＩＸＶＶＵＸＥＩＸＫＤＬＮＯＫＸＬＡＳＱＬＰＫＲＷＯＯＨＡＯＺＧＮＲＫＭＺＴＲＯＸＷＨＳＦＹＥＦＮＸＹＤＩＦＵＣＬＶＦＣＸＭＲＲＱＴＬＩＳＺＹＧＩＫＦＳＺＷＯＦＧＱＥＨＯＴＶＰＩＷＨＧＵＬＵＮＰＣＰＫＴＲＤＯＡＷＵＡＵＦＺＥＰＮＣＣＴＤＩＤＳＸＸＷＺＬＯＳＨＮＮＶＸＹＵＧＤＶＭＮＸＬＯＵＴＫＲＥＥＲＷＣＱＡＧＰＣＰＶＳＢＴＥＷＱＯＵＣＪＭＲＤＡＰＱＧＪＴＸＴＲＲＱＴＬＯＳＡＯＮＶＱＳ" localSheetId="7" hidden="1">#REF!</definedName>
    <definedName name="ＤＴＷＧＫＦＶＳＳＳＵＯＳＡＯＮＶＱＳＥＴＩＨＬＶＱＬＳＹＰＰＩＩＷＡＨＶＦＹＨＮＨＦＣＭＨＺＥＨＦＭＭＸＹＣＯＦＴＢＲＶＥＩＸＶＶＵＸＥＩＸＫＤＬＮＯＫＸＬＡＳＱＬＰＫＲＷＯＯＨＡＯＺＧＮＲＫＭＺＴＲＯＸＷＨＳＦＹＥＦＮＸＹＤＩＦＵＣＬＶＦＣＸＭＲＲＱＴＬＩＳＺＹＧＩＫＦＳＺＷＯＦＧＱＥＨＯＴＶＰＩＷＨＧＵＬＵＮＰＣＰＫＴＲＤＯＡＷＵＡＵＦＺＥＰＮＣＣＴＤＩＤＳＸＸＷＺＬＯＳＨＮＮＶＸＹＵＧＤＶＭＮＸＬＯＵＴＫＲＥＥＲＷＣＱＡＧＰＣＰＶＳＢＴＥＷＱＯＵＣＪＭＲＤＡＰＱＧＪＴＸＴＲＲＱＴＬＯＳＡＯＮＶＱＳ" hidden="1">#REF!</definedName>
    <definedName name="dty" localSheetId="7" hidden="1">#REF!</definedName>
    <definedName name="dty" hidden="1">#REF!</definedName>
    <definedName name="dtyd" localSheetId="7" hidden="1">#REF!</definedName>
    <definedName name="dtyd" hidden="1">#REF!</definedName>
    <definedName name="ＤＷＫＶＣＪＺＩＢＤＱＫＪＧＰＮＺＫＷＳＹＺＨＲＳＸＣＺＯＷＦＰＺＷＲＧＬＬＫＢＸＢＱＸＷＥＧＩＤＱＸＵＭＤＥＯＣＦＭＲＢＩＤＱＢＢＰＦＯＨＪＷＪＰＭＶＵＦＱＣＹＷＣＬＳＳＸＪＧＶＷＭＷＥＺＰＴＵＴＶＨＷＬＲＲＺＢＣＹＬＳＯＧＸＺＪＸＺＧＦＷＤＭＺＥＫＹＩＸＪＵＨＮＫＴＫＷＯＴＷＵＡＩＱＵＵＺＫＺＺＱＴＤＨＢＲＰＰＯＲＪＮＱＹＭＩＤＥＡＱＦＥＶＰＡＶＱＸＣＵＵＮＮＢＦＬＺＪＺＬＵＪＨＥＮＭＸＰＶＸＷＢＫＫＶＷＢＭＤＳＺＱＴＩＤＴＱＲＱＳＬＨＬＡＮＧＯＱＲＮＡＯＥＷＵＯＩＤＫＰＨＨＡＴＨＳＹＧＷＦＹＡＷＵＲ" localSheetId="7" hidden="1">#REF!</definedName>
    <definedName name="ＤＷＫＶＣＪＺＩＢＤＱＫＪＧＰＮＺＫＷＳＹＺＨＲＳＸＣＺＯＷＦＰＺＷＲＧＬＬＫＢＸＢＱＸＷＥＧＩＤＱＸＵＭＤＥＯＣＦＭＲＢＩＤＱＢＢＰＦＯＨＪＷＪＰＭＶＵＦＱＣＹＷＣＬＳＳＸＪＧＶＷＭＷＥＺＰＴＵＴＶＨＷＬＲＲＺＢＣＹＬＳＯＧＸＺＪＸＺＧＦＷＤＭＺＥＫＹＩＸＪＵＨＮＫＴＫＷＯＴＷＵＡＩＱＵＵＺＫＺＺＱＴＤＨＢＲＰＰＯＲＪＮＱＹＭＩＤＥＡＱＦＥＶＰＡＶＱＸＣＵＵＮＮＢＦＬＺＪＺＬＵＪＨＥＮＭＸＰＶＸＷＢＫＫＶＷＢＭＤＳＺＱＴＩＤＴＱＲＱＳＬＨＬＡＮＧＯＱＲＮＡＯＥＷＵＯＩＤＫＰＨＨＡＴＨＳＹＧＷＦＹＡＷＵＲ" hidden="1">#REF!</definedName>
    <definedName name="e" localSheetId="7" hidden="1">#REF!</definedName>
    <definedName name="e" hidden="1">#REF!</definedName>
    <definedName name="ＥＡＴＪＬＶＪＭＳＲＩＰＣＣＩＯＣＭＣＬＹＭＲＯＸＰＡＳＸＡＹＯＷＡＡＦＲＯＤＥＵＸＡＵＫＩＩＨＫＣＧＪＳＴＢＷＹＴＧＵＫＪＡＵＥＺＱＶＮＮＩＷＡＧＵＥＵＧＰＶＰＺＩＨＳＫＰＳＱＷＦＦＱＲＶＨＹＭＡＤＭＱＬＢＺＺＹＢＥＩＸＫＤＬＮＭＹＮＣＵＳＭＸＳＮＵＺＲＲＫＤＲＣＩＱＥＷＺＬＧＥＢＸＪＵＧＪＨＮＰＷＨＨＭＲＯＤＬＵＥＯＬＧＷＡＯＲＪＧＪＺＦＦＮＰＱＭＹＧＣＵＬＹＭＰＷＢＬＳＭＦＳＳＧＷＦＹＡＮＡＧＢＺＫＶＩＥＣＦＮＸＲＷＩＦＵＶＬＶＹＣＸＮＲＳＶＧＫＮＣＪＩＲＳＵＱＣＫＧＹＰＱＡＰＲＬＣＪＷＷＪＯＵＧＷ" localSheetId="7" hidden="1">#REF!</definedName>
    <definedName name="ＥＡＴＪＬＶＪＭＳＲＩＰＣＣＩＯＣＭＣＬＹＭＲＯＸＰＡＳＸＡＹＯＷＡＡＦＲＯＤＥＵＸＡＵＫＩＩＨＫＣＧＪＳＴＢＷＹＴＧＵＫＪＡＵＥＺＱＶＮＮＩＷＡＧＵＥＵＧＰＶＰＺＩＨＳＫＰＳＱＷＦＦＱＲＶＨＹＭＡＤＭＱＬＢＺＺＹＢＥＩＸＫＤＬＮＭＹＮＣＵＳＭＸＳＮＵＺＲＲＫＤＲＣＩＱＥＷＺＬＧＥＢＸＪＵＧＪＨＮＰＷＨＨＭＲＯＤＬＵＥＯＬＧＷＡＯＲＪＧＪＺＦＦＮＰＱＭＹＧＣＵＬＹＭＰＷＢＬＳＭＦＳＳＧＷＦＹＡＮＡＧＢＺＫＶＩＥＣＦＮＸＲＷＩＦＵＶＬＶＹＣＸＮＲＳＶＧＫＮＣＪＩＲＳＵＱＣＫＧＹＰＱＡＰＲＬＣＪＷＷＪＯＵＧＷ" hidden="1">#REF!</definedName>
    <definedName name="ed" localSheetId="7" hidden="1">#REF!</definedName>
    <definedName name="ed" hidden="1">#REF!</definedName>
    <definedName name="EDUPZUPWCTTMMAELZIYKHBAXGFQINQOUDDOPTYNVLOYCXEEDGYVQHUFMTKFHUONKTBMZCAFHOZAFKHXHRAYSIYYATPTIOOWYYKSOGXYJXZGLWDJXIHVMVOQDQVSCALWJFDJRZGLWUJKAKNRLRRQTFIMBBJLMIVCYQHJTHJQJQCCQUAPYOAJWJPMVMYQVYWFMQRVHFGWZJNHXVVUXPTWFSSAZVHWLKBVGBWDIAZTTFLZJZLUAUTBALDJMKPYYJKP" hidden="1">#N/A</definedName>
    <definedName name="EFBOCSQHCMHDJPGGZANRYFVHQWQPMVTLQTFOOZAFQHWDUXGLFVTTSCYCRFXFHJENDVTNIDKPGGATHSYFWFYANHFCLKVBECIJRBCHMJYGPZVPFKKJMEBETAZHJLHTFXOPZOQXCNTNGUFESJSLNAHENMXIUQOUDKVPTFDARBDHCSWXWYKNRGNJLMIUCYQHJTHJQPGNZZNRYMTFOBPURASDVADBHQXBVHETUKNXBWMJJJLEHLTKSNOKWLAZQKVQLSX" hidden="1">#N/A</definedName>
    <definedName name="EGNL" localSheetId="7" hidden="1">#REF!</definedName>
    <definedName name="EGNL" hidden="1">#REF!</definedName>
    <definedName name="ELBKDF" localSheetId="7" hidden="1">#REF!</definedName>
    <definedName name="ELBKDF" hidden="1">#REF!</definedName>
    <definedName name="EPPUZWLTCMWTOEXWZRORHNNVXYUGOKCTUFTVPAHATHSSGWFYANAGDMKWHTPIQYICHTQFGWGJNIXCCBEPYNTTBDEIQMEVXHVXLCJWWJNUISHTCPXUDUGYDGSAIMGRPEEVYIMGWUBEWADMZZHCDZLAPOFZKFAHMSMMZEKYZLUAUTQZXJAGJHNVWGHMYODWAJNIYVWVXQUJWPXPLXMBTRLWRBGYYRKYJQXLEGTNLISQBMZCAFHOZASPEMVFPMHPQPR" localSheetId="7" hidden="1">#REF!</definedName>
    <definedName name="EPPUZWLTCMWTOEXWZRORHNNVXYUGOKCTUFTVPAHATHSSGWFYANAGDMKWHTPIQYICHTQFGWGJNIXCCBEPYNTTBDEIQMEVXHVXLCJWWJNUISHTCPXUDUGYDGSAIMGRPEEVYIMGWUBEWADMZZHCDZLAPOFZKFAHMSMMZEKYZLUAUTQZXJAGJHNVWGHMYODWAJNIYVWVXQUJWPXPLXMBTRLWRBGYYRKYJQXLEGTNLISQBMZCAFHOZASPEMVFPMHPQPR" hidden="1">#REF!</definedName>
    <definedName name="f" localSheetId="7" hidden="1">#REF!</definedName>
    <definedName name="f" hidden="1">#REF!</definedName>
    <definedName name="FCFVBBJLMIUCYQHIT" hidden="1">#N/A</definedName>
    <definedName name="FCLKVGSVTZBITUYDBPX" hidden="1">#N/A</definedName>
    <definedName name="FCLKVNTWOXXIJOZQFNDGQUOECCBEWTWHAIKLHTIXPWHACPJIFOMXJMKQSZKLPUSGOYIROJZEENGCGVCBABXKRNFWQEHOTZSLZKKYOXBOBGDMLWHUQOTCJUOTECRSGJNIYCDCEQTXMSSKLHUBYQHISGJDUBNOBFMAKZLUHIFOGRJORPVELPQUGEIYBLPKFFFHADHPCCKFGCPDSRIDXSZEWVXLPVJTJVEKEDAJHTLQTRCDOOTFVKSILVZUPQPRKGK" hidden="1">#N/A</definedName>
    <definedName name="FDPHZXDLMWXCPEMCFPTOEBCBDWSWLYRGHDPETLJDOJELAATNALSZPCERLKHQPALXKQRZJKPURZITCZUKOPOQJFJYFEMOPLRNFWXHJQVGNGZFFTJSLNANTQZXJUGCAGOWFKVTHIZJLQKAFFELOSHNNVXYUGOKCTVFHOMDKXXKPVJTIUDQURASDVBECIQXBCHTQFGWZYTJGGGIBEIQDDLGHDQFEVPZVQXCUTNNBFLZJWFLFEBKIUMFDJSSDEIULZH" localSheetId="7" hidden="1">#REF!</definedName>
    <definedName name="FDPHZXDLMWXCPEMCFPTOEBCBDWSWLYRGHDPETLJDOJELAATNALSZPCERLKHQPALXKQRZJKPURZITCZUKOPOQJFJYFEMOPLRNFWXHJQVGNGZFFTJSLNANTQZXJUGCAGOWFKVTHIZJLQKAFFELOSHNNVXYUGOKCTVFHOMDKXXKPVJTIUDQURASDVBECIQXBCHTQFGWZYTJGGGIBEIQDDLGHDQFEVPZVQXCUTNNBFLZJWFLFEBKIUMFDJSSDEIULZH" hidden="1">#REF!</definedName>
    <definedName name="FEGZVZOCUCEG" localSheetId="7" hidden="1">#REF!</definedName>
    <definedName name="FEGZVZOCUCEG" hidden="1">#REF!</definedName>
    <definedName name="FENHJFR" hidden="1">#N/A</definedName>
    <definedName name="fff" localSheetId="7" hidden="1">#REF!</definedName>
    <definedName name="fff" hidden="1">#REF!</definedName>
    <definedName name="ｆｇ" localSheetId="7" hidden="1">#REF!</definedName>
    <definedName name="ｆｇ" hidden="1">#REF!</definedName>
    <definedName name="FGRRWIYNVLOYIYVWVXQMQFTLTVXSFTJBZTKFMRJJCVJUAIYHACPJIFOJLOGDGVCCKLNJVDZTVFTVCISZSMZKKYOXQSFSYPOZKWTRWFMXRWHFUULVYCWMCCEQTXMSLNPKXFBTKLVKMTRIPCCQUAOZLUHUAXGYJBGTZHOSTYKHWXNQAEYOMMLOGKHVUCXZUHVLKBVFAWDLKEESWCQAQCLRLKHQOARXAPXYJJOAQFNDGQUPFCNPIEIXLDZAWIXMECW" hidden="1">#N/A</definedName>
    <definedName name="FGWZJNIYVWJBFIPPXSTPCQFEVQAVQOUFXDGEKSTDUGXLTJNWAVLIJIKDZDSFYTVRDSHZXRBXSZEWVPIWHNUGZBOIGDMLWHIGMNVFGBZNVEPYVQGKLKMFBFUBAIKTFNJBSTESUBGRYRKYJIXHACPCIFONYJVRPVELWQUGEEVFIMHMMLOASHONVXZUHPLDGRFHOMEKXXLHVFUGPCPVNFQINZFOVZAEQOCDUXGKFVTTSZCGOBUPRMZNDCTNXZGLCHH" localSheetId="7" hidden="1">#REF!</definedName>
    <definedName name="FGWZJNIYVWJBFIPPXSTPCQFEVQAVQOUFXDGEKSTDUGXLTJNWAVLIJIKDZDSFYTVRDSHZXRBXSZEWVPIWHNUGZBOIGDMLWHIGMNVFGBZNVEPYVQGKLKMFBFUBAIKTFNJBSTESUBGRYRKYJIXHACPCIFONYJVRPVELWQUGEEVFIMHMMLOASHONVXZUHPLDGRFHOMEKXXLHVFUGPCPVNFQINZFOVZAEQOCDUXGKFVTTSZCGOBUPRMZNDCTNXZGLCHH" hidden="1">#REF!</definedName>
    <definedName name="FHAWFLLTVWSFMMDFPDFMSCJCWJUUIMFHUHNKTRDOAGLUBMGLWUJJAKNRLBGGFITSHONVKGSAWOFGQFHOMEKXXLPVJTAJWJOLUMXPVYWCKRVWYVKLBEOSNDASUNQUCPIDFANBRHBMHCJOGGZYDJXHWIRXRQNWVGYDGEKTTXBNESAQUDHCBBADVSPDWEFHDPETLJDNJELQIMFTEKSIRKMZKGQOAKLJPROOTYVKSBLVSNDHIHJCYDJJRTUQDKQHITH" localSheetId="7" hidden="1">#REF!</definedName>
    <definedName name="FHAWFLLTVWSFMMDFPDFMSCJCWJUUIMFHUHNKTRDOAGLUBMGLWUJJAKNRLBGGFITSHONVKGSAWOFGQFHOMEKXXLPVJTAJWJOLUMXPVYWCKRVWYVKLBEOSNDASUNQUCPIDFANBRHBMHCJOGGZYDJXHWIRXRQNWVGYDGEKTTXBNESAQUDHCBBADVSPDWEFHDPETLJDNJELQIMFTEKSIRKMZKGQOAKLJPROOTYVKSBLVSNDHIHJCYDJJRTUQDKQHITH" hidden="1">#REF!</definedName>
    <definedName name="fill" localSheetId="7" hidden="1">#REF!</definedName>
    <definedName name="fill" hidden="1">#REF!</definedName>
    <definedName name="FKBBVOBNTARZSUHBAXQCMZCAGHPZAVSHPYISPKAEFEKHKZGGOPRNZHDXZJXZGMWDWQDOOENGIVIOLUSEMIGMVCNHLXVJKWZDYNSSRUFYNTTBDEANCULMWLNUVBOOCGMAKAMVIVJSKVNSVTZIPTUYKIWXNMQLAYYXASWZIVVDYZVHXWNHRMIPULLFEIPDMCOXDHENMXPVXWBKKVWBMDSZEOSNDAAACVRVKXQYABXKYRPJTOCHZZSLZCJZIBDQKRA" hidden="1">#N/A</definedName>
    <definedName name="FKVBVOCNMARATVFKHQPALXTSXGNYSURGHXHKOJOPOQRUJQQYZBXJRNFWXIWYFDVBVJNTHRHTCPCIZRCUZCAGPWAAFRODEJTXRHQQSLOSANNBCYLZZQKUQDIAATTHDRBRDMSMKHQPASYBQYZJKPBRGOTDHBRPPORJGJZMFNPQMYOGDYIDZGLCCWPCNUBSATVONKTRDOADBHIQABGLIXFOYILBFGFHAWAPWVDFGCIEWNOYNPWBMSMFTEDRIRXKXDA" localSheetId="7" hidden="1">#REF!</definedName>
    <definedName name="FKVBVOCNMARATVFKHQPALXTSXGNYSURGHXHKOJOPOQRUJQQYZBXJRNFWXIWYFDVBVJNTHRHTCPCIZRCUZCAGPWAAFRODEJTXRHQQSLOSANNBCYLZZQKUQDIAATTHDRBRDMSMKHQPASYBQYZJKPBRGOTDHBRPPORJGJZMFNPQMYOGDYIDZGLCCWPCNUBSATVONKTRDOADBHIQABGLIXFOYILBFGFHAWAPWVDFGCIEWNOYNPWBMSMFTEDRIRXKXDA" hidden="1">#REF!</definedName>
    <definedName name="FMRIICVJUAHYHACPJHEOMX" hidden="1">#N/A</definedName>
    <definedName name="FOEQZMZFCLCOGLOMSAPQUGEIZCLPKAYYHADHPCCKFGCPDTSJDNMTYPPJJWBHVFUGRLKHQOARXAFNOZZEQRYPSBGAQOONQIFIXLEMNPLXCUSNXSNUZRRKDRCJQGPZMGEBLJUFSVTZAISTYDAPVFPMHXBCBDWETZZHJKGSAWOFGNQXCMTNGTEEENGIVIOLUSEOBXVBJRWBNKZAQADHCSWWWYIMBIHPRTOBGYPQAPRYWOUHHVZFTDTFOBIFOGRJPSQ" localSheetId="7" hidden="1">#REF!</definedName>
    <definedName name="FOEQZMZFCLCOGLOMSAPQUGEIZCLPKAYYHADHPCCKFGCPDTSJDNMTYPPJJWBHVFUGRLKHQOARXAFNOZZEQRYPSBGAQOONQIFIXLEMNPLXCUSNXSNUZRRKDRCJQGPZMGEBLJUFSVTZAISTYDAPVFPMHXBCBDWETZZHJKGSAWOFGNQXCMTNGTEEENGIVIOLUSEOBXVBJRWBNKZAQADHCSWWWYIMBIHPRTOBGYPQAPRYWOUHHVZFTDTFOBIFOGRJPSQ" hidden="1">#REF!</definedName>
    <definedName name="FPWQITSGXGMZMSPYXITFBZFHXWYKNRGNMUWYTGVNEFQEGNOVIIVAGUETFOBPCLDOGMPNSBIMNSDBQRHFJEURRRTMPTBOOWRSOBQPGAKGBINEEYYBIWFVHQWQPMVTFXCFDJRSDTFWKSJMVZUKIIHKCZDQJRTUQDRKICMIVBSSLFSVCTCVXKECUSEPPNTVCNNIGVCMWFDXNSSRUMJMBIHQRANUQJZBLZBIOYFYSFQQEPIKXKPMVUFQDZXCLSDXCNL" hidden="1">#N/A</definedName>
    <definedName name="ＦＲＺＶＮＥＦＰＥＧＮＬＤＪＹＬＱＷＫＵＪＶＥＴＺＷＦＷＯＵＸＶＡＧＪＫＰＢＹＮＯＥＨＲＶＱＦＤＤＣＺＣＧＯＣＢＪＥＧＣＯＤＦＷＲＢＷＳＹＥＶＶＯＰＣＧＮＺＰＢＫＱＫＪＧＣＮＦＫＮＴＢＣＮＮＳＥＵＪＲＨＫＵＹＴＪＶＵＸＰＭＰＥＺＨＪＫＧＴＨＸＰＮＨＲＭＩＰＵＡＴＭＡＬＲＺＰＹＲＴＧＡＺＷＦＤＰＡＲＰＶＸＥＰＱＵＺＸＬＴＣＮＷＴＯＸＸＷＺＲＯＳＨＮＮＶＸＹＵＤＺＲＩＪＴＩＫＲＷＧＮＨＡＯＺＹＭＤＭＦＨＵＢＹＨＧＲＣＯＫＩＯＸＥＰＪＮＹＮＯＥＦＫＥＵＺＺＹＢＭＱＴＩＰＯＷＵＰＣＪＧＹＰＱＡＯＨＦＸＤＱＱＥＩＯ" localSheetId="7" hidden="1">#REF!</definedName>
    <definedName name="ＦＲＺＶＮＥＦＰＥＧＮＬＤＪＹＬＱＷＫＵＪＶＥＴＺＷＦＷＯＵＸＶＡＧＪＫＰＢＹＮＯＥＨＲＶＱＦＤＤＣＺＣＧＯＣＢＪＥＧＣＯＤＦＷＲＢＷＳＹＥＶＶＯＰＣＧＮＺＰＢＫＱＫＪＧＣＮＦＫＮＴＢＣＮＮＳＥＵＪＲＨＫＵＹＴＪＶＵＸＰＭＰＥＺＨＪＫＧＴＨＸＰＮＨＲＭＩＰＵＡＴＭＡＬＲＺＰＹＲＴＧＡＺＷＦＤＰＡＲＰＶＸＥＰＱＵＺＸＬＴＣＮＷＴＯＸＸＷＺＲＯＳＨＮＮＶＸＹＵＤＺＲＩＪＴＩＫＲＷＧＮＨＡＯＺＹＭＤＭＦＨＵＢＹＨＧＲＣＯＫＩＯＸＥＰＪＮＹＮＯＥＦＫＥＵＺＺＹＢＭＱＴＩＰＯＷＵＰＣＪＧＹＰＱＡＯＨＦＸＤＱＱＥＩＯ" hidden="1">#REF!</definedName>
    <definedName name="ftry" localSheetId="7" hidden="1">#REF!</definedName>
    <definedName name="ftry" hidden="1">#REF!</definedName>
    <definedName name="g" localSheetId="7" hidden="1">#REF!</definedName>
    <definedName name="g" hidden="1">#REF!</definedName>
    <definedName name="GDDDFYBFNATOQMYNMDXIDYFKCCVVJNTCSENTNMJSRCUNLRAALMQCTIPGJSWRHFQSLHLANGOQRNAOHFZJEAHMDDXQEPVCTGIVPOLUPANQOUVDNOTYVDMXGDYOSTSUNJNUUCDMYGCULNXLNUZKRKDRCCQGPVIVBYHGRCWUAIPAUZLIXYOYBFZPUUTWWAPVVDFOAIEWNOYNPWUMSREJPYOAJWJPMVMYQVYNWDHYKHWXNQAEYOMMLOGKHUUCXYUHVLK" localSheetId="7" hidden="1">#REF!</definedName>
    <definedName name="GDDDFYBFNATOQMYNMDXIDYFKCCVVJNTCSENTNMJSRCUNLRAALMQCTIPGJSWRHFQSLHLANGOQRNAOHFZJEAHMDDXQEPVCTGIVPOLUPANQOUVDNOTYVDMXGDYOSTSUNJNUUCDMYGCULNXLNUZKRKDRCCQGPVIVBYHGRCWUAIPAUZLIXYOYBFZPUUTWWAPVVDFOAIEWNOYNPWUMSREJPYOAJWJPMVMYQVYNWDHYKHWXNQAEYOMMLOGKHUUCXYUHVLK" hidden="1">#REF!</definedName>
    <definedName name="ＧＤＭＬＷＯＴＷＵＫＬＶＷＢＮＤＳＡＱＴＤＲＨＥＥＥＧＺＶＺＯＢＵＣＥＦＢＯＣＲＪＨＡＷＲＹＤＶＵＯＪＵＢＩＺＨＡＣＰＪＩＦＯＮＹＪＡＹＥＦＮＹＹＤＩＦＵＣＬＴＲＬＢＧＧＦＩＡＸＡＰＷＷＥＦＨＤＰＸＡＲＳＣＱＴＡＦＰＷＱＪＷＩＨＶＭＵＮＰＣＫＨＱＯＡＬＸＴＲＸＦＮＴＹＪＨＷＸＮＸＡＥＹＯＴＴＳＶＧＫＮＣＪＪＲＩＥＲＹＶＮＥＦＰＤＧＮＬＣＪＬＺＤＪＸＨＸＪＳＦＭＪＳＫＶＮＳＶＴＺＩＰＴＵＹＫＨＷＸＮＲＡＥＱＯＯＮＱＩＭＰＹＬＬＴＯＰＬＢＱＰＧＺＵＱＷＣＴＴＭＮＡＥＬＺＪＹＫＯＩＨＥＮＹＱＶＹＷＣＬＬＷＸＢＮ" localSheetId="7" hidden="1">#REF!</definedName>
    <definedName name="ＧＤＭＬＷＯＴＷＵＫＬＶＷＢＮＤＳＡＱＴＤＲＨＥＥＥＧＺＶＺＯＢＵＣＥＦＢＯＣＲＪＨＡＷＲＹＤＶＵＯＪＵＢＩＺＨＡＣＰＪＩＦＯＮＹＪＡＹＥＦＮＹＹＤＩＦＵＣＬＴＲＬＢＧＧＦＩＡＸＡＰＷＷＥＦＨＤＰＸＡＲＳＣＱＴＡＦＰＷＱＪＷＩＨＶＭＵＮＰＣＫＨＱＯＡＬＸＴＲＸＦＮＴＹＪＨＷＸＮＸＡＥＹＯＴＴＳＶＧＫＮＣＪＪＲＩＥＲＹＶＮＥＦＰＤＧＮＬＣＪＬＺＤＪＸＨＸＪＳＦＭＪＳＫＶＮＳＶＴＺＩＰＴＵＹＫＨＷＸＮＲＡＥＱＯＯＮＱＩＭＰＹＬＬＴＯＰＬＢＱＰＧＺＵＱＷＣＴＴＭＮＡＥＬＺＪＹＫＯＩＨＥＮＹＱＶＹＷＣＬＬＷＸＢＮ" hidden="1">#REF!</definedName>
    <definedName name="GEEDGYCFO" localSheetId="7" hidden="1">#REF!</definedName>
    <definedName name="GEEDGYCFO" hidden="1">#REF!</definedName>
    <definedName name="GFCLJVMSVT" hidden="1">#N/A</definedName>
    <definedName name="GFWQAVRYDUUOOBGMAKZLU" localSheetId="7" hidden="1">#REF!</definedName>
    <definedName name="GFWQAVRYDUUOOBGMAKZLU" hidden="1">#REF!</definedName>
    <definedName name="GGFIIMBHHPRSOBIFXOPZNQXCMTNFQPDUDWYLYDONYJVRPVDOINYWLMCMEZPTUTVHKODKJRZVHPLDUVGUWDBTAMMAELZQCLYMROXPASXAYEGJKPBYNOECGBROPOQJMQYLLTOPLYMCBSHCYFKBBVVIXMVLXGMGFCLJVNSVTZHITTYTHPGJSWRHFFEHZWZOCUCENZODVTNYTOFXWQJXIOVMGIVPOLUTEPBETVCNOTYVDMWGDYOSSFYUYYYGHJFRNFW" localSheetId="7" hidden="1">#REF!</definedName>
    <definedName name="GGFIIMBHHPRSOBIFXOPZNQXCMTNFQPDUDWYLYDONYJVRPVDOINYWLMCMEZPTUTVHKODKJRZVHPLDUVGUWDBTAMMAELZQCLYMROXPASXAYEGJKPBYNOECGBROPOQJMQYLLTOPLYMCBSHCYFKBBVVIXMVLXGMGFCLJVNSVTZHITTYTHPGJSWRHFFEHZWZOCUCENZODVTNYTOFXWQJXIOVMGIVPOLUTEPBETVCNOTYVDMWGDYOSSFYUYYYGHJFRNFW" hidden="1">#REF!</definedName>
    <definedName name="gh" localSheetId="7" hidden="1">#REF!</definedName>
    <definedName name="gh" hidden="1">#REF!</definedName>
    <definedName name="GHDQEUTKEONUZQQYMQXLVKWFLFEBKJUMRUSYHHBFRIWEUYHLGWTUTVZDSGYGIKFSGWOMGQLHUMLFYMXDKBKDFSMLHRPBLYUACJUVZECQYAJHBRWWVYQNQFMLUVXTFNJBBLZCIOYFYSFQQEVDWYLYEZYJURPVDLWPUGABRBEIDMMLOZDGWCCNPKXFBTGRFHONELXXLPWKTJVERSPYQBTYBZFOVHMYVKLBEOSNDPPRKNRZMMUPQMZNCBSNXSJOFFZ" localSheetId="7" hidden="1">#REF!</definedName>
    <definedName name="GHDQEUTKEONUZQQYMQXLVKWFLFEBKJUMRUSYHHBFRIWEUYHLGWTUTVZDSGYGIKFSGWOMGQLHUMLFYMXDKBKDFSMLHRPBLYUACJUVZECQYAJHBRWWVYQNQFMLUVXTFNJBBLZCIOYFYSFQQEVDWYLYEZYJURPVDLWPUGABRBEIDMMLOZDGWCCNPKXFBTGRFHONELXXLPWKTJVERSPYQBTYBZFOVHMYVKLBEOSNDPPRKNRZMMUPQMZNCBSNXSJOFFZ" hidden="1">#REF!</definedName>
    <definedName name="ＧＨＲＳＸＪＺＯＷＳＣＧＢＲＯＰＯＱＪＦＪＹＬＢＤＥＡＭＢＱＩＧＡＬＧＢＩＮＦＥＹＲＦＱＷＤＲＫＭＺＵＳＰＹＸＶＨＫＩＯＱＸＩＩＮＳＰＢＫＵＥＢＶＬＱＱＰＺＶＺＯＶＵＣＥＧＢＯＶＳＫＢＣＭＲＹＤＯＶＯＨＶＧＧＵＫＴＭＤＱＶＳＣＡＬＷＪＦＤＪＲＹＪＤＩＵＲＧＭＷＺＤＹＯＳＳＪＵＹＢＱＸＷＥＧＩＥＱＹＵＭＤＥＯＤＦＺＱＸＫＫＸＣＩＷＧＶＳＦＳＹＶＥＶＨＺＥＵＺＩＰＴＵＺＫＩＷＸＯＲＡＦＺＰＮＮＭＰＺＤＬＹＹＧＢＣＹＯＤＣＴＮＹＴＯＣＴＴＮＮＡＦＯＸＮＺＩＯＩＨＥＮＭＸＰＵＸＶＢＪＫＶＶＢＳＧＯＥＩＲＶＱＧＤＥ" localSheetId="7" hidden="1">#REF!</definedName>
    <definedName name="ＧＨＲＳＸＪＺＯＷＳＣＧＢＲＯＰＯＱＪＦＪＹＬＢＤＥＡＭＢＱＩＧＡＬＧＢＩＮＦＥＹＲＦＱＷＤＲＫＭＺＵＳＰＹＸＶＨＫＩＯＱＸＩＩＮＳＰＢＫＵＥＢＶＬＱＱＰＺＶＺＯＶＵＣＥＧＢＯＶＳＫＢＣＭＲＹＤＯＶＯＨＶＧＧＵＫＴＭＤＱＶＳＣＡＬＷＪＦＤＪＲＹＪＤＩＵＲＧＭＷＺＤＹＯＳＳＪＵＹＢＱＸＷＥＧＩＥＱＹＵＭＤＥＯＤＦＺＱＸＫＫＸＣＩＷＧＶＳＦＳＹＶＥＶＨＺＥＵＺＩＰＴＵＺＫＩＷＸＯＲＡＦＺＰＮＮＭＰＺＤＬＹＹＧＢＣＹＯＤＣＴＮＹＴＯＣＴＴＮＮＡＦＯＸＮＺＩＯＩＨＥＮＭＸＰＵＸＶＢＪＫＶＶＢＳＧＯＥＩＲＶＱＧＤＥ" hidden="1">#REF!</definedName>
    <definedName name="GIVIWFEPAMIGMVYSXJGVWMWZDXNSSRUFJMCIIDFBNVRJABLACJKRDDRVCQZPBKXKQNZKCILJOXEIJOIXYORBFAQNNNPILPXKKSNOIWMLCWGBXELLFFTXDRBRDMSMKHRPASMKQZZKKPBSGQTCHBRPPORJGJYMFNOQMYNFDYIDYFLCHAOZFNDMFHUONKTRDOADBUBMNIFUCLVFCXCDCEXTXMSSACDZMBTKLVXEJUAUNBXLCKDFSFLIRMXKGEKSAKE" localSheetId="7" hidden="1">#REF!</definedName>
    <definedName name="GIVIWFEPAMIGMVYSXJGVWMWZDXNSSRUFJMCIIDFBNVRJABLACJKRDDRVCQZPBKXKQNZKCILJOXEIJOIXYORBFAQNNNPILPXKKSNOIWMLCWGBXELLFFTXDRBRDMSMKHRPASMKQZZKKPBSGQTCHBRPPORJGJYMFNOQMYNFDYIDYFLCHAOZFNDMFHUONKTRDOADBUBMNIFUCLVFCXCDCEXTXMSSACDZMBTKLVXEJUAUNBXLCKDFSFLIRMXKGEKSAKE" hidden="1">#REF!</definedName>
    <definedName name="gjfj" localSheetId="7" hidden="1">#REF!</definedName>
    <definedName name="gjfj" hidden="1">#REF!</definedName>
    <definedName name="GJHN" hidden="1">#N/A</definedName>
    <definedName name="GJTXRHFFEHZDGPCCKFGCOCBSMWSNUZQQKJNUIRHTCICBYHGRJCAGPPABFRIXEVYHLHFFEHZWZPCVDFGCODSKICNOVBSSLFPVCTCVXKECZIHSBECIJRCCHMJYGPZJGCHHGJBNCJIQSTPCJGYPQAORYDNUSGRQEVEXZMZFBLJVFSOMSAEYCOMABSCEIDTXYXZLOSZZHIKGSAWOFGRFHOMEIIWAHVEUGPCPVMEPHMPNTCJNOSECQRILUYUSSRUMQTC" localSheetId="7" hidden="1">#REF!</definedName>
    <definedName name="GJTXRHFFEHZDGPCCKFGCOCBSMWSNUZQQKJNUIRHTCICBYHGRJCAGPPABFRIXEVYHLHFFEHZWZPCVDFGCODSKICNOVBSSLFPVCTCVXKECZIHSBECIJRCCHMJYGPZJGCHHGJBNCJIQSTPCJGYPQAORYDNUSGRQEVEXZMZFBLJVFSOMSAEYCOMABSCEIDTXYXZLOSZZHIKGSAWOFGRFHOMEIIWAHVEUGPCPVMEPHMPNTCJNOSECQRILUYUSSRUMQTC" hidden="1">#REF!</definedName>
    <definedName name="ＧＭＵＢＭＧＬＸＵＶＬＶＹＣＸＮＲＣＥＱＴＸＲＲＺＢＣＷＥＡＳＪＫＶＪＬＳＴＡＭＮＡＥＬＺＪＹＫＴＧＴＺＷＦＸＬＲＵＳＸＧＮＲＳＸＩＧＶＫＮＸＢＷＬＪＪＪＬＥＨＬＴＧＧＯＪＫＧＳＩＨＹＳＣＸＴＡＦＷＢＢＰＴＺＮＸＮＺＩＯＳＰＹＸＩＥＧＦＫＴＴＥＦＫＸＭＵＫＪＮＩＸＶＶＵＸＰＭＱＤＷＥＧＨＤＱＥＵＭＫＥＯＪＦＭＲＩＩＣＶＩＹＦＷＦＹＡＮＨＦＣＭＫＶＧＴＷＵＡＢＪＴＫＰＭＢＪＳＣＭＰＦＫＫＪＰＭＰＦＬＬＴＵＱＤＫＨＺＱＲＢＰＳＰＡＧＡＴＨＳＲＦＷＦＹＹＬＲＯＸＶＨＱＭＫＱＹＧＲＫＰＢＹＮＯＥＯＴＯＥＩＪＩＫＷ" localSheetId="7" hidden="1">#REF!</definedName>
    <definedName name="ＧＭＵＢＭＧＬＸＵＶＬＶＹＣＸＮＲＣＥＱＴＸＲＲＺＢＣＷＥＡＳＪＫＶＪＬＳＴＡＭＮＡＥＬＺＪＹＫＴＧＴＺＷＦＸＬＲＵＳＸＧＮＲＳＸＩＧＶＫＮＸＢＷＬＪＪＪＬＥＨＬＴＧＧＯＪＫＧＳＩＨＹＳＣＸＴＡＦＷＢＢＰＴＺＮＸＮＺＩＯＳＰＹＸＩＥＧＦＫＴＴＥＦＫＸＭＵＫＪＮＩＸＶＶＵＸＰＭＱＤＷＥＧＨＤＱＥＵＭＫＥＯＪＦＭＲＩＩＣＶＩＹＦＷＦＹＡＮＨＦＣＭＫＶＧＴＷＵＡＢＪＴＫＰＭＢＪＳＣＭＰＦＫＫＪＰＭＰＦＬＬＴＵＱＤＫＨＺＱＲＢＰＳＰＡＧＡＴＨＳＲＦＷＦＹＹＬＲＯＸＶＨＱＭＫＱＹＧＲＫＰＢＹＮＯＥＯＴＯＥＩＪＩＫＷ" hidden="1">#REF!</definedName>
    <definedName name="ＧＱＴＸＲＨＭＭＬＯＺＤＧＶＣＣＸＹＵＧＯＫＣＴＶＦＴＶＣＢＳＺＬＬＰＷＫＴＪＶＥＲＥＫＨＱＩＴＬＱＴＲＲＹＣＤＳＰＥＦＶＹＩＭＨＦＧＦＨＩＬＵＨＨＰＫＬＨＴＩＸＷＮＫＦＡＨＭＥＥＸＸＬＰＷＫＴＪＶＥＫＥＹＨＧＲＪＷＵＡＩＪＴＵＺＬＢＱＧＪＴＸＳＩＲＲＴＭＩＭＢＺＨＩＫＧＳＨＷＯＭＪＥＺＧＬＨＢＵＨＴＺＧＸＦＹＡＮＨＧＤＷＩＳＦＩＧＭＮＶＦＧＬＱＨＰＹＩＳＰＫＡＥＥＥＧＺＤＳＺＹＧＩＫＧＳＨＺＱＲＣＱＳＺＥＰＷＰＯＺＺＮＥＭＦＨＺＥＢＬＪＵＦＳＯＥＭＴＥＹＤＰＭＢＣＳＱＵＰＦＪＪＪＬＬＰＥＬＫＳＵＷＲＥＭ" localSheetId="7" hidden="1">#REF!</definedName>
    <definedName name="ＧＱＴＸＲＨＭＭＬＯＺＤＧＶＣＣＸＹＵＧＯＫＣＴＶＦＴＶＣＢＳＺＬＬＰＷＫＴＪＶＥＲＥＫＨＱＩＴＬＱＴＲＲＹＣＤＳＰＥＦＶＹＩＭＨＦＧＦＨＩＬＵＨＨＰＫＬＨＴＩＸＷＮＫＦＡＨＭＥＥＸＸＬＰＷＫＴＪＶＥＫＥＹＨＧＲＪＷＵＡＩＪＴＵＺＬＢＱＧＪＴＸＳＩＲＲＴＭＩＭＢＺＨＩＫＧＳＨＷＯＭＪＥＺＧＬＨＢＵＨＴＺＧＸＦＹＡＮＨＧＤＷＩＳＦＩＧＭＮＶＦＧＬＱＨＰＹＩＳＰＫＡＥＥＥＧＺＤＳＺＹＧＩＫＧＳＨＺＱＲＣＱＳＺＥＰＷＰＯＺＺＮＥＭＦＨＺＥＢＬＪＵＦＳＯＥＭＴＥＹＤＰＭＢＣＳＱＵＰＦＪＪＪＬＬＰＥＬＫＳＵＷＲＥＭ" hidden="1">#REF!</definedName>
    <definedName name="GWUUTWTWFSSAVWSLAZQLVQLSAAUUHMSGQDIRVQGDEDFYUYNANOQMYNFDYIDYFKCCVOCNUBRATVICKTRDOADBHIQABGNBJTDMJEUZZYATLBHHPRSOAIEWNOZBINXEYREPOFOGHUAXGEQBNJHNVDNHMYVWNXZDYOTTSUGJNCJCEFBNVRJNXLOUTKREERWCQPBKXKFOGRJPSHPXBRDBPQHKTXSIGGFIASBOOWRSOAPEDAKFAHNEEXXLPVFUHPWQOLU" hidden="1">#N/A</definedName>
    <definedName name="GWYI" localSheetId="7" hidden="1">#REF!</definedName>
    <definedName name="GWYI" hidden="1">#REF!</definedName>
    <definedName name="GYDGEKT" hidden="1">#N/A</definedName>
    <definedName name="h" localSheetId="7" hidden="1">#REF!</definedName>
    <definedName name="h" hidden="1">#REF!</definedName>
    <definedName name="HBGSPEFVFIMHXBBBDPSW" hidden="1">#N/A</definedName>
    <definedName name="HBRPPORJNQYMLUOQM" hidden="1">#N/A</definedName>
    <definedName name="HENMAMIHMVCNHMXVJMWZDYNSSRUFJNCIIQSTPBKCTUFTOMEKXXLPVJTJWIWBYHZKCILJOXEIJOIXYORBFAQNONPILPXPXSTPCRQHBLGAGXXQQEIPDNAJPJHEOMXPVYWCKLBGRIXEVYHMHFFEHZWAPCVDFGCOLDBVFAOTLKEXLWCJAJCERLJGQFPCFDJKSCDINKSBLVSNDZYBTQTJPPXLHUBULNXLNUAKRKERCCQBUWJWBYIGRCPLJPXEPJOAXMV" localSheetId="7" hidden="1">#REF!</definedName>
    <definedName name="HENMAMIHMVCNHMXVJMWZDYNSSRUFJNCIIQSTPBKCTUFTOMEKXXLPVJTJWIWBYHZKCILJOXEIJOIXYORBFAQNONPILPXPXSTPCRQHBLGAGXXQQEIPDNAJPJHEOMXPVYWCKLBGRIXEVYHMHFFEHZWAPCVDFGCOLDBVFAOTLKEXLWCJAJCERLJGQFPCFDJKSCDINKSBLVSNDZYBTQTJPPXLHUBULNXLNUAKRKERCCQBUWJWBYIGRCPLJPXEPJOAXMV" hidden="1">#REF!</definedName>
    <definedName name="HGJUNCIIQSTNVRJACMACJIZGSSGKRFPEQXLQNWOZRXZYDMJJOAXMNDGQUPFCCCEXAEMKSNPKXLBARLVQMTYPPUIMSGQGSBHBAXGEQINQFNOZZEQGVDTWGKFVSTSUNYNBTCDFBNCRJHBLHCJOFFZSCJQHPIKXBYHGRCPRQVXEPGLJXFPZIFAQVVUWPLPWWEGHDPXTLCDOCELMTMGTEESJRKMZMSPYXITFBRZHRLQCZOQADHDHIHJVYCRYXFHJERY" hidden="1">#N/A</definedName>
    <definedName name="hh" localSheetId="7" hidden="1">#REF!</definedName>
    <definedName name="hh" hidden="1">#REF!</definedName>
    <definedName name="ＨＪＷＱＰＭＶＵＦＱＣＦＹＺＨＲＳＤＢＰＸＨＲＡＹＳＩＮＮＭＷＳＷＬＲＲＺＢＣＹＬＳＰＨＹＺＪＸＶＡＬＲＬＥＳＤＦＷＥＸＺＭＡＦＣＬＫＶＧＳＯＵＣＫＶＯＴＦＣＲＳＩＳＶＺＵＫＯＯＯＱＣＦＮＵＴＢＤＦＡＮＵＲＪＶＦＴＷＤＢＳＺＭＭＺＴＨＲＨＴＣＰＣＨＰＨＳＫＰＳＱＷＦＭＱＲＶＨＩＪＺＣＭＱＬＮＮＭＰＨＬＯＷＫＪＲＭＯＫＷＬＡＺＱＫＪＦＭＲＩＩＣＣＰＵＡＯＹＯＡＪＦＥＢＫＩＵＭＲＵＳＹＧＨＲＳＸＪＩＱＧＪＴＸＳＨＦＦＥＨＺＷＡＰＣＶＤＶＲＥＳＨＡＸＳＣＸＳＴＬＫＥＸＬＷＣＪＡＪＣＥＲＬＩＲＱＢＭＹＢＺＦＨＩＪ" localSheetId="7" hidden="1">#REF!</definedName>
    <definedName name="ＨＪＷＱＰＭＶＵＦＱＣＦＹＺＨＲＳＤＢＰＸＨＲＡＹＳＩＮＮＭＷＳＷＬＲＲＺＢＣＹＬＳＰＨＹＺＪＸＶＡＬＲＬＥＳＤＦＷＥＸＺＭＡＦＣＬＫＶＧＳＯＵＣＫＶＯＴＦＣＲＳＩＳＶＺＵＫＯＯＯＱＣＦＮＵＴＢＤＦＡＮＵＲＪＶＦＴＷＤＢＳＺＭＭＺＴＨＲＨＴＣＰＣＨＰＨＳＫＰＳＱＷＦＭＱＲＶＨＩＪＺＣＭＱＬＮＮＭＰＨＬＯＷＫＪＲＭＯＫＷＬＡＺＱＫＪＦＭＲＩＩＣＣＰＵＡＯＹＯＡＪＦＥＢＫＩＵＭＲＵＳＹＧＨＲＳＸＪＩＱＧＪＴＸＳＨＦＦＥＨＺＷＡＰＣＶＤＶＲＥＳＨＡＸＳＣＸＳＴＬＫＥＸＬＷＣＪＡＪＣＥＲＬＩＲＱＢＭＹＢＺＦＨＩＪ" hidden="1">#REF!</definedName>
    <definedName name="HLGWABACO" localSheetId="7" hidden="1">#REF!</definedName>
    <definedName name="HLGWABACO" hidden="1">#REF!</definedName>
    <definedName name="HLRGPFRAGAZWFDPHMPNTBCRVHYMULOXBWMKKJMEBETHTVWSETTQLVQMJAAUNBMSZQZSUHBZWFEPANQYAHSTXCAOWGQZXTXXXZSOSHNNVXYUHOKLMXLNUZKRKDRCCQGPIKXBYHGRCPNTBJUNSEBQRHRKEUZZYBMQAHGOQSNAIEWNOYNPWULSREJPDNCOXKYDAJBMORPVELPQUGESTKIMGWUUTWOSVERRZUVVKZYPJUVCIZXXLPVJTJVEKEDAJHTL" localSheetId="7" hidden="1">#REF!</definedName>
    <definedName name="HLRGPFRAGAZWFDPHMPNTBCRVHYMULOXBWMKKJMEBETHTVWSETTQLVQMJAAUNBMSZQZSUHBZWFEPANQYAHSTXCAOWGQZXTXXXZSOSHNNVXYUHOKLMXLNUZKRKDRCCQGPIKXBYHGRCPNTBJUNSEBQRHRKEUZZYBMQAHGOQSNAIEWNOYNPWULSREJPDNCOXKYDAJBMORPVELPQUGESTKIMGWUUTWOSVERRZUVVKZYPJUVCIZXXLPVJTJVEKEDAJHTL" hidden="1">#REF!</definedName>
    <definedName name="ＨＭＥＥＸＱＥＰＳＪＲＫＭＺＴＥＮＬＸＩＵＸＶＢＣＫＵＶＡＦＣＲＺＩＤＢＶＬＱＱＰＳＫＨＫＺＧＦＯＰＢＯＶＳＫＢＣＭＡＤＫＶＢＶＯＣＮＭＡＲＡＴＶＩＩＦＯＮＹＪＶＳＱＭＵＦＹＤＰＭＢＣＳＣＦＪＥＵＧＦＩＴＸＡＱＷＷＥＧＨＤＰＸＴＲＳＣＱＴＡＹＰＷＪＪＷＹＭＷＭＹＨＵＨＭＪＴＱＩＯＱＰＵＤＫＯＰＵＦＤＲＥＨＲＶＱＧＤＤＤＦＹＢＦＮＡＡＩＤＥＡＱＦＥＶＯＪＦＭＲＩＩＣＣＰＵＡＯＹＮＺＱＫＪＧＰＧＹＥＨＦＬＴＵＥＦＲＨＷＥＵＸＨＬＧＷＴＵＫＣＺＣＳＦＹＧＩＪＦＲＧＶＮＬＦＱＩＰＵＬＬＦＹＭＸＤＫＢＫＤＦＳＭＫＨ" localSheetId="7" hidden="1">#REF!</definedName>
    <definedName name="ＨＭＥＥＸＱＥＰＳＪＲＫＭＺＴＥＮＬＸＩＵＸＶＢＣＫＵＶＡＦＣＲＺＩＤＢＶＬＱＱＰＳＫＨＫＺＧＦＯＰＢＯＶＳＫＢＣＭＡＤＫＶＢＶＯＣＮＭＡＲＡＴＶＩＩＦＯＮＹＪＶＳＱＭＵＦＹＤＰＭＢＣＳＣＦＪＥＵＧＦＩＴＸＡＱＷＷＥＧＨＤＰＸＴＲＳＣＱＴＡＹＰＷＪＪＷＹＭＷＭＹＨＵＨＭＪＴＱＩＯＱＰＵＤＫＯＰＵＦＤＲＥＨＲＶＱＧＤＤＤＦＹＢＦＮＡＡＩＤＥＡＱＦＥＶＯＪＦＭＲＩＩＣＣＰＵＡＯＹＮＺＱＫＪＧＰＧＹＥＨＦＬＴＵＥＦＲＨＷＥＵＸＨＬＧＷＴＵＫＣＺＣＳＦＹＧＩＪＦＲＧＶＮＬＦＱＩＰＵＬＬＦＹＭＸＤＫＢＫＤＦＳＭＫＨ" hidden="1">#REF!</definedName>
    <definedName name="HNXEXNYXLCLEGTGMJSQCNJHNWDOIMYWKLCMOSNDIIHDHKAGGOQRNZHDVCMADKHOBBOTZNXMYHUINKZLDILJPNRRWIFUVLPYCXNKZBUXBJWWEZAWJXMLFPKGMSJJCDJQEODPYGFCLKVNSVTZIITUYKBMCFPTOEBCBDWSWLYRZKGTHXPNHRMIPULLFYLXDKYRTGAZWFDPAMPNTUCMAFCRZISCZUKOOOQJFJTTBCEAMUQIZAHJQVGNGZNYYMCLVIVA" hidden="1">#N/A</definedName>
    <definedName name="HOUELEYL" localSheetId="7" hidden="1">#REF!</definedName>
    <definedName name="HOUELEYL" hidden="1">#REF!</definedName>
    <definedName name="HPZTYKHWVFIMHWBBADPSWDDLNOKWEASJKUWDCTANNQBNKZAQUDHCSPQPRKJRFETUQCRGFWQBWRYZZTTGKRFPJSYSQNXVGYEHFLTQQVHXMUKNXBWMJKXPMPESKSUWSETIAYSCYMRIICVIUAHYGZBOIHENMNZCAGHPZAFKHWENXHEZPTTSGCGVCBJLNIVCZRIJTHKRWGSLZKJSBUWJWCZZKVHDBHQXICGSQEFWGIMJNNMPBEIXDDLNOKWEASJLUXE" hidden="1">#N/A</definedName>
    <definedName name="ＨＳＦＨＧＬＮＵＦＧＬＰＮＣＪＴＤＭＫＥＵＨＧＩＢＸＢＱＸＷＥＧＨＤＱＰＨＹＺＫＰＷＢＬＳＭＦＴＥＤＲＩＲＫＭＺＭＲＯＸＷＮＺＶＴＺＩＰＡＵＹＫＩＴＪＴＷＡＶＫＰＰＯＲＣＧＪＺＦＦＮＰＱＭＹＲＪＡＢＬＡＸＷＮＵＧＧＵＨＶＦＵＧＰＣＰＶＳＢＴＥＷＢＥＣＩＲＹＣＷＩＦＵＡＤＮＲＬＢＺＺＹＢＴＸＡＩＷＷＥＹＡＷＬＢＡＲＬＶＱＭＴＹＰＰＪＪＷＩＸＧＷＩＲＸＲＱＮＷＵＭＳＶＴＹＨＨＳＴＹＪＡＰＸＮＱＡＥＹＯＢＡＣＶＲＶＫＸＱＹＡＢＸＫＹＯＧＥＹＩＤＺＺＲＲＫＤＲＣＩＱＧＰＩＫＸＲＯＹＷＨＳＦＩＧＬＮＣＤＩＮＫＺＨＱ" localSheetId="7" hidden="1">#REF!</definedName>
    <definedName name="ＨＳＦＨＧＬＮＵＦＧＬＰＮＣＪＴＤＭＫＥＵＨＧＩＢＸＢＱＸＷＥＧＨＤＱＰＨＹＺＫＰＷＢＬＳＭＦＴＥＤＲＩＲＫＭＺＭＲＯＸＷＮＺＶＴＺＩＰＡＵＹＫＩＴＪＴＷＡＶＫＰＰＯＲＣＧＪＺＦＦＮＰＱＭＹＲＪＡＢＬＡＸＷＮＵＧＧＵＨＶＦＵＧＰＣＰＶＳＢＴＥＷＢＥＣＩＲＹＣＷＩＦＵＡＤＮＲＬＢＺＺＹＢＴＸＡＩＷＷＥＹＡＷＬＢＡＲＬＶＱＭＴＹＰＰＪＪＷＩＸＧＷＩＲＸＲＱＮＷＵＭＳＶＴＹＨＨＳＴＹＪＡＰＸＮＱＡＥＹＯＢＡＣＶＲＶＫＸＱＹＡＢＸＫＹＯＧＥＹＩＤＺＺＲＲＫＤＲＣＩＱＧＰＩＫＸＲＯＹＷＨＳＦＩＧＬＮＣＤＩＮＫＺＨＱ" hidden="1">#REF!</definedName>
    <definedName name="HSTXCAOWGQZ" hidden="1">#N/A</definedName>
    <definedName name="HTML_CodePage" hidden="1">932</definedName>
    <definedName name="HTML_Control" localSheetId="8" hidden="1">{"'Sheet1'!$A$1:$E$128"}</definedName>
    <definedName name="HTML_Control" localSheetId="12" hidden="1">{"'Sheet1'!$A$1:$E$128"}</definedName>
    <definedName name="HTML_Control" localSheetId="7" hidden="1">{"'Sheet1'!$A$1:$E$128"}</definedName>
    <definedName name="HTML_Control" localSheetId="4" hidden="1">{"'Sheet1'!$A$1:$E$128"}</definedName>
    <definedName name="HTML_Control" localSheetId="14" hidden="1">{"'Sheet1'!$A$1:$E$128"}</definedName>
    <definedName name="HTML_Control" localSheetId="2" hidden="1">{"'Sheet1'!$A$1:$E$128"}</definedName>
    <definedName name="HTML_Control" localSheetId="5" hidden="1">{"'Sheet1'!$A$1:$E$128"}</definedName>
    <definedName name="HTML_Control" localSheetId="3" hidden="1">{"'Sheet1'!$A$1:$E$128"}</definedName>
    <definedName name="HTML_Control" localSheetId="13" hidden="1">{"'Sheet1'!$A$1:$E$128"}</definedName>
    <definedName name="HTML_Control" localSheetId="11" hidden="1">{"'Sheet1'!$A$1:$E$128"}</definedName>
    <definedName name="HTML_Control" localSheetId="10" hidden="1">{"'Sheet1'!$A$1:$E$128"}</definedName>
    <definedName name="HTML_Control" localSheetId="9" hidden="1">{"'Sheet1'!$A$1:$E$128"}</definedName>
    <definedName name="HTML_Control" localSheetId="6" hidden="1">{"'Sheet1'!$A$1:$E$128"}</definedName>
    <definedName name="HTML_Control" hidden="1">{"'Sheet1'!$A$1:$E$128"}</definedName>
    <definedName name="HTML_Description" hidden="1">""</definedName>
    <definedName name="HTML_Email" hidden="1">""</definedName>
    <definedName name="HTML_Header" hidden="1">"Sheet1"</definedName>
    <definedName name="HTML_LastUpdate" hidden="1">"15/05/30"</definedName>
    <definedName name="HTML_LineAfter" hidden="1">FALSE</definedName>
    <definedName name="HTML_LineBefore" hidden="1">FALSE</definedName>
    <definedName name="HTML_Name" hidden="1">"総務部"</definedName>
    <definedName name="HTML_OBDlg2" hidden="1">TRUE</definedName>
    <definedName name="HTML_OBDlg4" hidden="1">TRUE</definedName>
    <definedName name="HTML_OS" hidden="1">0</definedName>
    <definedName name="HTML_PathFile" hidden="1">"C:\WINNT\Profiles\jinji\Personal\MyHTML.htm"</definedName>
    <definedName name="HTML_Title" hidden="1">"jusyo5_1"</definedName>
    <definedName name="HVGMUKTMOB" localSheetId="7" hidden="1">#REF!</definedName>
    <definedName name="HVGMUKTMOB" hidden="1">#REF!</definedName>
    <definedName name="HVMVOQDQVSB" hidden="1">#N/A</definedName>
    <definedName name="HWDCKMNJWDASJKUILSQ" hidden="1">#N/A</definedName>
    <definedName name="HXDDLNOKWEASJKVJLSQIOBBLSGPFRANAFPGSJPKQYGNPTBOOWRSOBPFEUPOKRWNNHHUZFTDTFOUOMJSRCCFDJSSDEIULTJMWAVKCBEWTWMZSACDZLAPHFMIDKPGGATHSYFWFYANHWFEPANPOTVCNOTXVUEOXUPFKKJLEAETAZHJLEMIARTLNUZKRHUFFTKSLNANTQZYJSOMRAHSMRCAPQGQTXRHMMITXAZYGIKGSQIZAKYBIGXERREJPQFRANAG" hidden="1">#N/A</definedName>
    <definedName name="HXJSFSYUEVHYEHFLTB" localSheetId="7" hidden="1">#REF!</definedName>
    <definedName name="HXJSFSYUEVHYEHFLTB" hidden="1">#REF!</definedName>
    <definedName name="i" localSheetId="7" hidden="1">#REF!</definedName>
    <definedName name="i" hidden="1">#REF!</definedName>
    <definedName name="IARSCQTAYPWJJWBHVXJSFSYVEBTYBZFOVZAEQOCWHHHJCFLYYGBCYCRQHBMHCJAZTTHLRFPFRAGAZWFDPGAYEMNYYDPFUVYIMHWUUTWOLPERKSUVRDSHRMWRMTYQQJCQKSIRKKEDAJITEQTRTALMRWTIPZJTNDIIHJCYCRYXFHJEKGYPRBPRYDOVOHVGGUKTIVIOLUSEPBXVBJRCVAMJYSCFJDTSRUFJMBIIQRTPBJFXOPZOQXPWJJXBHVFVHQD" hidden="1">#N/A</definedName>
    <definedName name="IECIQXI" localSheetId="7" hidden="1">#REF!</definedName>
    <definedName name="IECIQXI" hidden="1">#REF!</definedName>
    <definedName name="ＩＥＱＦＵＴＫＥＯＫＦＭＲＸＱＲＥＩＰＤＮＣＭＳＭＬＩＲＰＢＳＹＡＧＰＰＡＢＦＲＩＷＥＶＹＨＬＧＷＵＵＴＷＡＤＴＧＺＨＪＫＧＶＬＤＢＶＦＫＲＷＯＯＨＡＯＺＦＮＤＭＦＨＵＯＮＫＴＥＰＣＦＤＩＫＲＣＤＩＮＫＺＨＱＡＫＨＢＫＬＫＭＦＢＦＵＢＸＺＡＷＩＱＡＲＳＣＱＴＡＦＰＷＱＲＣＣＱＨＰＩＴＧＬＩＳＱＢＭＺＶＴＰＸＩＢＧＳＰＥＦＶＦＩＭＨＸＢＢＳＤＨＫＺＧＧＯＰＲＮＰＭＥＶＷＧＵＸＥＣＴＡＮＮＭＴＨＱＧＳＢＯＢＨＥＮＥＱＩＮＫＰＹＦＪＫＰＡＹＮＮＥＦＪＥＵＲＳＲＴＭＰＴＢＯＯＴＵＱＣＲＧＦＷＱＢＷＲＹＤＶＶＯＯＣ" localSheetId="7" hidden="1">#REF!</definedName>
    <definedName name="ＩＥＱＦＵＴＫＥＯＫＦＭＲＸＱＲＥＩＰＤＮＣＭＳＭＬＩＲＰＢＳＹＡＧＰＰＡＢＦＲＩＷＥＶＹＨＬＧＷＵＵＴＷＡＤＴＧＺＨＪＫＧＶＬＤＢＶＦＫＲＷＯＯＨＡＯＺＦＮＤＭＦＨＵＯＮＫＴＥＰＣＦＤＩＫＲＣＤＩＮＫＺＨＱＡＫＨＢＫＬＫＭＦＢＦＵＢＸＺＡＷＩＱＡＲＳＣＱＴＡＦＰＷＱＲＣＣＱＨＰＩＴＧＬＩＳＱＢＭＺＶＴＰＸＩＢＧＳＰＥＦＶＦＩＭＨＸＢＢＳＤＨＫＺＧＧＯＰＲＮＰＭＥＶＷＧＵＸＥＣＴＡＮＮＭＴＨＱＧＳＢＯＢＨＥＮＥＱＩＮＫＰＹＦＪＫＰＡＹＮＮＥＦＪＥＵＲＳＲＴＭＰＴＢＯＯＴＵＱＣＲＧＦＷＱＢＷＲＹＤＶＶＯＯＣ" hidden="1">#REF!</definedName>
    <definedName name="iiii" localSheetId="7" hidden="1">#REF!</definedName>
    <definedName name="iiii" hidden="1">#REF!</definedName>
    <definedName name="ＩＪＦＳＧＷＶＵＦＡＶＣＨＺＺＳＳＧＫＱＥＯＥＱＺＯＭＪＳＲＪＰＳＱＷＥＦＰＱＶＨＸＭＵＫＮＸＸＮＫＬＫＭＱＵＪＷＰＸＺＡＷＭＢＴＲＬＶＲＩＮＥＥＹＲＥＰＷＤＵＣＶＸＫＥＤＡＪＩＴＥＶＴＺＡＩＳＴＹＤＡＰＸＦＯＭＧＷＢＢＡＤＶＳＶＫＲＱＺＡＣＹＧＤＶＭＮＸＬＯＶＡＫＲＬＥＲＣＣＱＨＰＺＭＺＦＣＬＪＩＵＱＯＲＺＪＤＩＵＲＧＨＸＨＫＯＪＹＤＤＴＦＩＭＢＩＨＰＲＴＯＢＩＦＸＯＰＺＮＱＫＢＩＵＵＩＭＴＨＲＧＤＱＤＩＦＰＧＳＪＰＥＫＴＡＥＦＪＶＴＨＩＺＣＬＰＫＡＹＹＸＡＫＯＷＪＪＲＭＮＪＺＯＮＥＹＩＥＺＮＥＥＹＹＬ" localSheetId="7" hidden="1">#REF!</definedName>
    <definedName name="ＩＪＦＳＧＷＶＵＦＡＶＣＨＺＺＳＳＧＫＱＥＯＥＱＺＯＭＪＳＲＪＰＳＱＷＥＦＰＱＶＨＸＭＵＫＮＸＸＮＫＬＫＭＱＵＪＷＰＸＺＡＷＭＢＴＲＬＶＲＩＮＥＥＹＲＥＰＷＤＵＣＶＸＫＥＤＡＪＩＴＥＶＴＺＡＩＳＴＹＤＡＰＸＦＯＭＧＷＢＢＡＤＶＳＶＫＲＱＺＡＣＹＧＤＶＭＮＸＬＯＶＡＫＲＬＥＲＣＣＱＨＰＺＭＺＦＣＬＪＩＵＱＯＲＺＪＤＩＵＲＧＨＸＨＫＯＪＹＤＤＴＦＩＭＢＩＨＰＲＴＯＢＩＦＸＯＰＺＮＱＫＢＩＵＵＩＭＴＨＲＧＤＱＤＩＦＰＧＳＪＰＥＫＴＡＥＦＪＶＴＨＩＺＣＬＰＫＡＹＹＸＡＫＯＷＪＪＲＭＮＪＺＯＮＥＹＩＥＺＮＥＥＹＹＬ" hidden="1">#REF!</definedName>
    <definedName name="ILPXKKSNOKXLAZQLVTAFXFFTXDRBRDMSMKHRPASYNTCCNOSEVJRHLUYTJGHKCZCRFXFHJFRGVNLFPLGNSFZSFQXEVDWYLFEBKJUFRUZBITUYDBQXHRAYSINNEWTWLSSABDZLTWNOYNPWBMSMFTEDQZSUHULUTEPCYWCKRCPBYNOEORVQGKKKMYBVCBJLNIVCZRIJDFMKCXXKPVJTIUDQDJGPHZEHFLTBFFKWTIPSBFAQOOXQTXFSSAVWSIYXOIS" localSheetId="7" hidden="1">#REF!</definedName>
    <definedName name="ILPXKKSNOKXLAZQLVTAFXFFTXDRBRDMSMKHRPASYNTCCNOSEVJRHLUYTJGHKCZCRFXFHJFRGVNLFPLGNSFZSFQXEVDWYLFEBKJUFRUZBITUYDBQXHRAYSINNEWTWLSSABDZLTWNOYNPWBMSMFTEDQZSUHULUTEPCYWCKRCPBYNOEORVQGKKKMYBVCBJLNIVCZRIJDFMKCXXKPVJTIUDQDJGPHZEHFLTBFFKWTIPSBFAQOOXQTXFSSAVWSIYXOIS" hidden="1">#REF!</definedName>
    <definedName name="ＩＯＩＢＰＡＺＮＥＮＧＩＶＩＮＦＤＰＡＭＩＧＭＳＤＸＣＯＬＡＢＲＢＥＩＣＳＸＸＷＺＫＫＡＧＧＯＱＲＮＺＨＤＤＥＯＤＦＭＫＢＩＶＶＪＮＴＨＲＨＴＣＯＴＱＺＲＣＵＡＤＢＧＣＧＨＭＸＮＯＥＩＲＶＱＧＤＥＤＦＹＢＺＭＭＵＰＱＭＹＮＣＢＳＤＹＴＡＦＸＸＱＱＥＩＯＣＭＦＯＵＯＭＪＳＲＣＵＡＤＢＧＰＰＡＥＱＧＶＤＩＲＶＱＧＤＥＤＦＹＪＹＭＦＮＯＱＭＹＯＧＥＹＩＥＺＧＬＤＣＷＰＤＯＵＢＳＢＵＨＢＡＸＧＥＱＢＮＱＯＵＷＤＯＯＪＨＶＤＮＸＧＥＹＯＴＴＳＶＶＺＯＵＵＣＥＦＢＮＶＲＭＮＸＬＯＶＡＫＲＬＥＲＤＣＱＨＨＪＷＪＯＬＶＴ" localSheetId="7" hidden="1">#REF!</definedName>
    <definedName name="ＩＯＩＢＰＡＺＮＥＮＧＩＶＩＮＦＤＰＡＭＩＧＭＳＤＸＣＯＬＡＢＲＢＥＩＣＳＸＸＷＺＫＫＡＧＧＯＱＲＮＺＨＤＤＥＯＤＦＭＫＢＩＶＶＪＮＴＨＲＨＴＣＯＴＱＺＲＣＵＡＤＢＧＣＧＨＭＸＮＯＥＩＲＶＱＧＤＥＤＦＹＢＺＭＭＵＰＱＭＹＮＣＢＳＤＹＴＡＦＸＸＱＱＥＩＯＣＭＦＯＵＯＭＪＳＲＣＵＡＤＢＧＰＰＡＥＱＧＶＤＩＲＶＱＧＤＥＤＦＹＪＹＭＦＮＯＱＭＹＯＧＥＹＩＥＺＧＬＤＣＷＰＤＯＵＢＳＢＵＨＢＡＸＧＥＱＢＮＱＯＵＷＤＯＯＪＨＶＤＮＸＧＥＹＯＴＴＳＶＶＺＯＵＵＣＥＦＢＮＶＲＭＮＸＬＯＶＡＫＲＬＥＲＤＣＱＨＨＪＷＪＯＬＶＴ" hidden="1">#REF!</definedName>
    <definedName name="IOVMVNQGFCLJVGSVNPWHINSPEMVFPMGJJJLEAETZZHJKGTAWOFHRFDITZTMALKYPYRTGHENLXIUQOUCKDIURGHXHKOJYDLNZCGVBBJLMIVCYQHJTHJQVCOOCGMBKAMVIVBYGSKPSQWEMQQVHETUKLQKAYYXASWZHVUCXZVHWLJDOJEFWWQMQWKYKTZTSPYXIORPVDEOPUGWLTJMWAVKIIHRORGUDFGCODSKICNIDKPHPIVHNULUMPBWURASDPSL" hidden="1">#N/A</definedName>
    <definedName name="IUINKTLWOUXVAFJKOAYMNDYCXNLLKNXAJWWHIERFUTKFPKFMSJJCCQPDNDPYEYXUDVNSVTZHIINZPEMCFPTOEBBBEAETGZHJKGTHDBVGBLRIIBVITAHYGQDXWTCUERUSYZHRSXCZKUENKFVZAZBUCRYYGXTGNKCTUESVCHRYSLYKFWFXAPURAZKVIECHQXICHSQFEORVPFKKJMXBEUAAIKLHTBEVWGVXECTANNBFLRHTCPCHEUFXCFDJSZDDIUR" localSheetId="7" hidden="1">#REF!</definedName>
    <definedName name="IUINKTLWOUXVAFJKOAYMNDYCXNLLKNXAJWWHIERFUTKFPKFMSJJCCQPDNDPYEYXUDVNSVTZHIINZPEMCFPTOEBBBEAETGZHJKGTHDBVGBLRIIBVITAHYGQDXWTCUERUSYZHRSXCZKUENKFVZAZBUCRYYGXTGNKCTUESVCHRYSLYKFWFXAPURAZKVIECHQXICHSQFEORVPFKKJMXBEUAAIKLHTBEVWGVXECTANNBFLRHTCPCHEUFXCFDJSZDDIUR" hidden="1">#REF!</definedName>
    <definedName name="IXFOYIFAQUVUWPLPELKFHDPXTLCDNCELQBHBUITSJRKMZMSPITERNLQZGRLQCZOPFPSWSXXWYKNRGNMUJFRZVNEFQEGNLDKWWKGUETGOBGCMDPGMPNTBJMNSEBCSWFJEURSRTAEMAZHCEAMBQPGAKGBINEEJXBHVFVHQWQPGFQINQOOPZAFRHWEUXHLGVTTSVWZOCVDEGCODSKIYTOVBSXQDPVCNGIVPOLUSEMPNTNYZEIGVCMWFDZDDCFXUYNT" localSheetId="7" hidden="1">#REF!</definedName>
    <definedName name="IXFOYIFAQUVUWPLPELKFHDPXTLCDNCELQBHBUITSJRKMZMSPITERNLQZGRLQCZOPFPSWSXXWYKNRGNMUJFRZVNEFQEGNLDKWWKGUETGOBGCMDPGMPNTBJMNSEBCSWFJEURSRTAEMAZHCEAMBQPGAKGBINEEJXBHVFVHQWQPGFQINQOOPZAFRHWEUXHLGVTTSVWZOCVDEGCODSKIYTOVBSXQDPVCNGIVPOLUSEMPNTNYZEIGVCMWFDZDDCFXUYNT" hidden="1">#REF!</definedName>
    <definedName name="IYBLPKAXYXZSOKYQYACXKZRPJTPKRWONHAOZFMDMFHGEBKJUFSVTYAHSTYDAPWGQADTXMSMOPLXFBTKLWKMTYHBUITSGXKMZMSPYXITFBZFOVGAEQOCYILPKAEFEGHKZGFOPRNZHDVFPDGNLCJWWJOTDTFGTZVFWIZFIGMUCFGLXUVLPYCXNKLKMFIMAZHCEAMBQPGAKGBINEEYYMQWFVHQWQPMVTFXCFOWXHIKBPXORAEZPNNMOHDHWUCEFBOD" localSheetId="7" hidden="1">#REF!</definedName>
    <definedName name="IYBLPKAXYXZSOKYQYACXKZRPJTPKRWONHAOZFMDMFHGEBKJUFSVTYAHSTYDAPWGQADTXMSMOPLXFBTKLWKMTYHBUITSGXKMZMSPYXITFBZFOVGAEQOCYILPKAEFEGHKZGFOPRNZHDVFPDGNLCJWWJOTDTFGTZVFWIZFIGMUCFGLXUVLPYCXNKLKMFIMAZHCEAMBQPGAKGBINEEYYMQWFVHQWQPMVTFXCFOWXHIKBPXORAEZPNNMOHDHWUCEFBOD" hidden="1">#REF!</definedName>
    <definedName name="ＩＺＺＴＳＷＤＲＢＱＣＬＲＬＫＨＱＰＡＳＸＡＹＥＹＪＫＰＡＲＧＣＦＰＴＯＤＢＢＢＨＤＨＷＫＷＸＺＶＨＷＬＤＢＶＧＨＯＵＬＬＷＫＶＢＩＺＩＢＢＶＵＲＡＹＫＶＨＫＩＯＰＸＵＹＤＢＰＸＧＲＡＸＳＩＭＮＭＯＨＤＨＷＤＣＫＺＶＩＰＭＥＶＷＧＵＣＨＳＹＳＬＺＫＪＸＯＸＱＳＦＳＧＰＮＺＫＷＳＱＷＥＭＣＧＳＱＥＦＷＧＩＭＨＸＣＣＰＡＥＨＸＤＤＬＮＯＫＷＥＡＳＪＴＨＫＲＰＧＬＬＺＤＪＸＩＵＤＱＤＪＧＰＨＳＫＰＳＱＷＥＭＱＧＳＱＥＦＹＨＬＧＷＵＵＴＶＯＧＰＣＣＫＦＧＡＯＥＤＴＯＹＴＰＶＢＳＳＭＬＰＶＪＴＪＶＥＫＥＣＺＪＨＳＯ" localSheetId="7" hidden="1">#REF!</definedName>
    <definedName name="ＩＺＺＴＳＷＤＲＢＱＣＬＲＬＫＨＱＰＡＳＸＡＹＥＹＪＫＰＡＲＧＣＦＰＴＯＤＢＢＢＨＤＨＷＫＷＸＺＶＨＷＬＤＢＶＧＨＯＵＬＬＷＫＶＢＩＺＩＢＢＶＵＲＡＹＫＶＨＫＩＯＰＸＵＹＤＢＰＸＧＲＡＸＳＩＭＮＭＯＨＤＨＷＤＣＫＺＶＩＰＭＥＶＷＧＵＣＨＳＹＳＬＺＫＪＸＯＸＱＳＦＳＧＰＮＺＫＷＳＱＷＥＭＣＧＳＱＥＦＷＧＩＭＨＸＣＣＰＡＥＨＸＤＤＬＮＯＫＷＥＡＳＪＴＨＫＲＰＧＬＬＺＤＪＸＩＵＤＱＤＪＧＰＨＳＫＰＳＱＷＥＭＱＧＳＱＥＦＹＨＬＧＷＵＵＴＶＯＧＰＣＣＫＦＧＡＯＥＤＴＯＹＴＰＶＢＳＳＭＬＰＶＪＴＪＶＥＫＥＣＺＪＨＳＯ" hidden="1">#REF!</definedName>
    <definedName name="j" localSheetId="7" hidden="1">#REF!</definedName>
    <definedName name="j" hidden="1">#REF!</definedName>
    <definedName name="JCWJUUIZHVHVAXGFQZVTZHEYDOTUKUXBWLQQPSDHKAGGOQRELHAQSCQSQHOBBOTZIYKTGTZWFMEJMKSZDDIURGHXAKOJZWXKCGJRFEMHJFRGVPKUPKRXOOHHVZGUETFOUONKKVNTYEMNYYDPMUKNXBWMJKJLEAETGZHWSETIAYSCYTAFWWQJXIARZSUHBAXGFQBNQOUWDOPQODKUENLFVAAZCURUJWEGIEQYUMDEOJQVGNGZNQEVDWYLYEBKJUF" localSheetId="7" hidden="1">#REF!</definedName>
    <definedName name="JCWJUUIZHVHVAXGFQZVTZHEYDOTUKUXBWLQQPSDHKAGGOQRELHAQSCQSQHOBBOTZIYKTGTZWFMEJMKSZDDIURGHXAKOJZWXKCGJRFEMHJFRGVPKUPKRXOOHHVZGUETFOUONKKVNTYEMNYYDPMUKNXBWMJKJLEAETGZHWSETIAYSCYTAFWWQJXIARZSUHBAXGFQBNQOUWDOPQODKUENLFVAAZCURUJWEGIEQYUMDEOJQVGNGZNQEVDWYLYEBKJUF" hidden="1">#REF!</definedName>
    <definedName name="JFSGWOLGQLHNTKKDXKVCLUNPCWVRBZLVILEFNXLQNCKTDNKFVZZZBUQUJEMOPLYFBTKMWBINYEYRFQPDUDWYLYEBKIGSOMSAITMRDLMCMPTNDIILWADSZZHIKGSAWOFGRFDBSZMMZEKYIXJSFTYVLWOUXVAJQDHTRFGXAJNIYWWVXQTXFTSAMIUJYXOICYFKBBVVINISIUDJDCZIGSJPSQAALMQCTHPGJYSIGGFIAXAQDWEGHDPIAXSCIPULLFY" localSheetId="7" hidden="1">#REF!</definedName>
    <definedName name="JFSGWOLGQLHNTKKDXKVCLUNPCWVRBZLVILEFNXLQNCKTDNKFVZZZBUQUJEMOPLYFBTKMWBINYEYRFQPDUDWYLYEBKIGSOMSAITMRDLMCMPTNDIILWADSZZHIKGSAWOFGRFDBSZMMZEKYIXJSFTYVLWOUXVAJQDHTRFGXAJNIYWWVXQTXFTSAMIUJYXOICYFKBBVVINISIUDJDCZIGSJPSQAALMQCTHPGJYSIGGFIAXAQDWEGHDPIAXSCIPULLFY" hidden="1">#REF!</definedName>
    <definedName name="ＪＬＥＨＬＴＧＧＯＪＫＧＴＨＷＶＭＨＲＧＮＳＪＪＤＤＱＶＢＰＺＯＢＪＶＵＲＡＹＫＢＨＫＺＩＩＴＴＹＫＢＰＸＮＲＡＥＺＰＭＮＭＯＰＳＨＶＯＷＸＺＶＨＷＬＤＵＥＺＵＢＧＹＹＲＫＹＪＪＺＩＢＤＱＫＪＧＰＮＺＫＷＺＸＤＥＭＸＸＣＱＥＭＷＧＰＭＨＸＣＣＢＤＷＳＷＬＳＲＺＢＤＹＥＡＳＪＫＶＪＬＳＸＮＨＡＮＹＹＭＤＬＥＧＳＸＵＥＺＫＷＳＱＷＥＭＸＱＶＨＥＴＵＫＵＸＢＷＭＣＢＤＰＳＷＬＳＲＺＢＤＹＬＴＰＨＹＺＪＹＦＤＶＢＡＮＲＹＭＷＬＸＧＴＧＭＪＳＨＺＥＨＦＬＵＢＦＧＫＷＴＩＬＯＹＣＷＭＫＫＪＭＥＩＬＴＨＧＰＪＬＨＴＩＵ" localSheetId="7" hidden="1">#REF!</definedName>
    <definedName name="ＪＬＥＨＬＴＧＧＯＪＫＧＴＨＷＶＭＨＲＧＮＳＪＪＤＤＱＶＢＰＺＯＢＪＶＵＲＡＹＫＢＨＫＺＩＩＴＴＹＫＢＰＸＮＲＡＥＺＰＭＮＭＯＰＳＨＶＯＷＸＺＶＨＷＬＤＵＥＺＵＢＧＹＹＲＫＹＪＪＺＩＢＤＱＫＪＧＰＮＺＫＷＺＸＤＥＭＸＸＣＱＥＭＷＧＰＭＨＸＣＣＢＤＷＳＷＬＳＲＺＢＤＹＥＡＳＪＫＶＪＬＳＸＮＨＡＮＹＹＭＤＬＥＧＳＸＵＥＺＫＷＳＱＷＥＭＸＱＶＨＥＴＵＫＵＸＢＷＭＣＢＤＰＳＷＬＳＲＺＢＤＹＬＴＰＨＹＺＪＹＦＤＶＢＡＮＲＹＭＷＬＸＧＴＧＭＪＳＨＺＥＨＦＬＵＢＦＧＫＷＴＩＬＯＹＣＷＭＫＫＪＭＥＩＬＴＨＧＰＪＬＨＴＩＵ" hidden="1">#REF!</definedName>
    <definedName name="JMTYIPJCPBAOFNGIVJOLUTANJHMVCNHMXVKLWZDYOSSSRUYNUTBDFBGCULMXLNUSKRDDRVBQZPWJWCYIZLCILJPXFIJOAXMOSBFAZZYBTXAHHPKLHUIYWNISNJGXXRREJPDNDPYEYWTMYPVYWCKLVMYODLBEOSNDABACVRVKXQYNJVKZRPJUPCIZZSGRYFVILXSQNWVGRDGEKMTEFAXMUDNXUPEJJILDAETZZHJREMIARSCRTAFPWQJXIHVGZBO" localSheetId="7" hidden="1">#REF!</definedName>
    <definedName name="JMTYIPJCPBAOFNGIVJOLUTANJHMVCNHMXVKLWZDYOSSSRUYNUTBDFBGCULMXLNUSKRDDRVBQZPWJWCYIZLCILJPXFIJOAXMOSBFAZZYBTXAHHPKLHUIYWNISNJGXXRREJPDNDPYEYWTMYPVYWCKLVMYODLBEOSNDABACVRVKXQYNJVKZRPJUPCIZZSGRYFVILXSQNWVGRDGEKMTEFAXMUDNXUPEJJILDAETZZHJREMIARSCRTAFPWQJXIHVGZBO" hidden="1">#REF!</definedName>
    <definedName name="JMWAVLIIIKSVDRQYTVRDLKBWGBWDJSKQTRWFFQRWHYNULOYCXVVVXQMQFSLTIEQFUMKEOKQVNNGGRXEVEXZMGFCLJVGSVKMTEEJOLNWGQNIXCCBPLPEKKSUVRELHAQSCQSZFPWUHTSGXFYANBGDMLWHTPFNVFZEQNCDTDGQGKLKMYBFUAAIKLYGCULMXLNLCJVWJNUISHTCWCZIALDILJPXFJJOAXMNDVZTJHHGJBFIQEDMGIEQFUTKHCXEKBBU" hidden="1">#N/A</definedName>
    <definedName name="JPYYJKOARFNDHQUIFGFHAWAPDVDFHCPDTLJDNYFKBBVEPOLUTEPBECIKRCDHMKYKUDAVLPQPRKGKZGFNPRCJGYPQAORYDNUOHUGFTKXZMZFCLJVFSOMSAVPTFDRSJTVZUKOPOQCFBHHPRSOBIFXOPZNQWVMTRFJPDNAJWJPMVNYQVYWCLSWWBWLLCFOTNDBBADVZCKYXUWRESIHYSCXTAFWWQQDIOCEQZFZYVEDOGLYEMNXYDPFUCSVFJETRRQT" hidden="1">#N/A</definedName>
    <definedName name="JRNFWXHWYFDVBDQVBPZOBJWKUDVGYEHFISBFAQNILDHKTGGOJKGSHWVMGRMHOTTMNAELZJYKTZTSNLXOUXVBJKUVAMCRZBKOJZXXWYRNRGUMUWYTJYROJTOJQVVPIVGJZIBDQKJGPNZKAYEGNYYDIGUCLWFSINNMPHEHWDDLMOKMIARSDRTAFQWQJXWKBKDFSFKHQPALYUGOWGAFRODEUEAVKPPOROSHNNVXYUGOKCTVFTVCHNAAOSYMWMYVIOL" localSheetId="7" hidden="1">#REF!</definedName>
    <definedName name="JRNFWXHWYFDVBDQVBPZOBJWKUDVGYEHFISBFAQNILDHKTGGOJKGSHWVMGRMHOTTMNAELZJYKTZTSNLXOUXVBJKUVAMCRZBKOJZXXWYRNRGUMUWYTJYROJTOJQVVPIVGJZIBDQKJGPNZKAYEGNYYDIGUCLWFSINNMPHEHWDDLMOKMIARSDRTAFQWQJXWKBKDFSFKHQPALYUGOWGAFRODEUEAVKPPOROSHNNVXYUGOKCTVFTVCHNAAOSYMWMYVIOL" hidden="1">#REF!</definedName>
    <definedName name="JSLNANTQ" localSheetId="7" hidden="1">#REF!</definedName>
    <definedName name="JSLNANTQ" hidden="1">#REF!</definedName>
    <definedName name="k" localSheetId="7" hidden="1">#REF!</definedName>
    <definedName name="k" hidden="1">#REF!</definedName>
    <definedName name="KAPXCLPKAXYXZSOSHZHJKGTHXPMHRMALXIUXVBCKVVAFCRZENLFLLKNNRGMMUWXTGNJCSUESVBHRYWKVUIZIBDQDIFYKVHDBHPXIBGSPEFRTYSINNMPAEHWDCKZVIPMEVWGUXECTAYMQWGVHQDQWTCUFXCFDDKOPUGDSTJMWAUKIIHKCGJSQYTUQDRRICMHDKPGGAANSYMWLSYSROXVHYEHFLTUEFKWMBKOXBWMJKJLEAETHZHWSETIAYSDYLRI" hidden="1">#N/A</definedName>
    <definedName name="KCTUESVBDKWWTZOXNZIUZWFXIAFIHMVCGHMXVJKBENEURSRTMPMAZHCEAMVULFPKGNSJJDDQVBKAMVBVURAYKCHKIOPZAFRHWEUXHRHEFEGZVZOCUCEGBOCPNHSNIPUMLKXIPWMVOQDXWTCBMBECIKRCCHMJYGPZJGBRVWVBYBQXWFGIEQYUMDEODFMRCIAOZYMDMFHUYUECOYLHFLSDXCNLABRBEICSXXWZZDSYYGIJFSZWOLVJLSRIPBCPTAJ" localSheetId="7" hidden="1">#REF!</definedName>
    <definedName name="KCTUESVBDKWWTZOXNZIUZWFXIAFIHMVCGHMXVJKBENEURSRTMPMAZHCEAMVULFPKGNSJJDDQVBKAMVBVURAYKCHKIOPZAFRHWEUXHRHEFEGZVZOCUCEGBOCPNHSNIPUMLKXIPWMVOQDXWTCBMBECIKRCCHMJYGPZJGBRVWVBYBQXWFGIEQYUMDEODFMRCIAOZYMDMFHUYUECOYLHFLSDXCNLABRBEICSXXWZZDSYYGIJFSZWOLVJLSRIPBCPTAJ" hidden="1">#REF!</definedName>
    <definedName name="ＫＤＧＫＳＧＦＮＩＫＦＳＧＷＶＭＧＱＴＡＦＷＷＱＱＤＩＯＣＭＢＯＷＤＸＥＮＬＸＯＵＸＶＢＪＫＵＹＫＢＰＸＮＭＱＫＡＹＹＸＡＳＰＳＨＶＯＷＸＺＶＨＷＯＭＨＲＭＨＯＵＬＬＥＹＩＯＶＭＶＮＱＣＸＶＳＢＡＬＷＫＩＯＰＸＨＩＮＳＰＥＭＶＦＰＭＨＷＢＢＡＨＤＨＷＤＣＫＭＮＨＰＬＤＵＶＦＵＷＤＩＴＺＴＭＡＬＫＹＰＹＦＳＦＫＨＲＰＡＬＹＵＳＹＧＮＹＳＸＪＧＶＫＵＸＢＸＣＣＢＤＰＳＷＬＳＲＺＢＤＹＬＴＰＪＫＶＪＬＳＱＩＰＢＢＰＴＺＯＸＮＺＩＶＩＷＦＸＩＡＦＩＧＭＶＣＧＨＬＸＶＪＫＢＭＱＫＡＹＹＸＡＳＷＺＩＶＶＤＹＺＶＨＸＶ" localSheetId="7" hidden="1">#REF!</definedName>
    <definedName name="ＫＤＧＫＳＧＦＮＩＫＦＳＧＷＶＭＧＱＴＡＦＷＷＱＱＤＩＯＣＭＢＯＷＤＸＥＮＬＸＯＵＸＶＢＪＫＵＹＫＢＰＸＮＭＱＫＡＹＹＸＡＳＰＳＨＶＯＷＸＺＶＨＷＯＭＨＲＭＨＯＵＬＬＥＹＩＯＶＭＶＮＱＣＸＶＳＢＡＬＷＫＩＯＰＸＨＩＮＳＰＥＭＶＦＰＭＨＷＢＢＡＨＤＨＷＤＣＫＭＮＨＰＬＤＵＶＦＵＷＤＩＴＺＴＭＡＬＫＹＰＹＦＳＦＫＨＲＰＡＬＹＵＳＹＧＮＹＳＸＪＧＶＫＵＸＢＸＣＣＢＤＰＳＷＬＳＲＺＢＤＹＬＴＰＪＫＶＪＬＳＱＩＰＢＢＰＴＺＯＸＮＺＩＶＩＷＦＸＩＡＦＩＧＭＶＣＧＨＬＸＶＪＫＢＭＱＫＡＹＹＸＡＳＷＺＩＶＶＤＹＺＶＨＸＶ" hidden="1">#REF!</definedName>
    <definedName name="KDWKVBJZIBDQKRAZKVHKIOQXIJNIWEOYHEZPTUTVOKOPGHRGIPUELFYMXWKBKQDQWTCAMXJVBJRBLXVJKALNRMCGHGIUXVBBJLMIVKCTVFTVCBSZLLZBQZPBKXKQNWKCHKJOXEIJOZXLMDGPUOEHGIBEIQEDLGIDQEUTKEOJXCUTNNBFLZJZLSMKHQPASYBZENNKPBRGOEHRVQGDIKDZDSFYGIJFSGVOLGWSZEVVPIWHNULUNPCWKTRDOADBHIQ" localSheetId="7" hidden="1">#REF!</definedName>
    <definedName name="KDWKVBJZIBDQKRAZKVHKIOQXIJNIWEOYHEZPTUTVOKOPGHRGIPUELFYMXWKBKQDQWTCAMXJVBJRBLXVJKALNRMCGHGIUXVBBJLMIVKCTVFTVCBSZLLZBQZPBKXKQNWKCHKJOXEIJOZXLMDGPUOEHGIBEIQEDLGIDQEUTKEOJXCUTNNBFLZJZLSMKHQPASYBZENNKPBRGOEHRVQGDIKDZDSFYGIJFSGVOLGWSZEVVPIWHNULUNPCWKTRDOADBHIQ" hidden="1">#REF!</definedName>
    <definedName name="KDXKVVJAIBDQDJGPOZ" localSheetId="7" hidden="1">#REF!</definedName>
    <definedName name="KDXKVVJAIBDQDJGPOZ" hidden="1">#REF!</definedName>
    <definedName name="ＫＥＸＬＷＶＪＡＪＣＥＲＥＫＴＲＤＯＡＪＰＸＥＰＪＯＭＡＢＲＣＥＩＤＴＸＹＸＺＬＯＷＤＣＫＭＯＪＷＥＡＫＭＷＫＭＴＳＪＱＤＤＱＵＢＮＤＰＹＬＹＥＢＫＢＮＦＫＮＬＲＶＺＡＥＱＯＣＤＵＸＧＫＦＶＴＴＪＣＦＪＲＧＯＪＫＧＳＨＷＶＭＧＡＷＤＩＺＺＴＴＧＬＲＦＰＥＱＵＯＮＫＴＲＤＶＳＱＶＥＥＰＱＶＧＸＭＵＫＵＹＴＪＧＧＧＩＢＸＢＱＤＷＥＧＨＤＱＥＡＹＳＤＹＴＡＦＸＷＹＬＸＤＫＢＪＣＥＲＬＫＦＤＰＡＭＰＮＴＵＣＮＮＺＷＬＳＣＭＷＣＳＷＸＷＹＲＮＲＧＮＭＵＷＸＴＧＮＫＨＩＴＨＪＱＶＧＮＧＺＮＹＹＭＣＬＥＩＶＡＸＧＦＱＢ" localSheetId="7" hidden="1">#REF!</definedName>
    <definedName name="ＫＥＸＬＷＶＪＡＪＣＥＲＥＫＴＲＤＯＡＪＰＸＥＰＪＯＭＡＢＲＣＥＩＤＴＸＹＸＺＬＯＷＤＣＫＭＯＪＷＥＡＫＭＷＫＭＴＳＪＱＤＤＱＵＢＮＤＰＹＬＹＥＢＫＢＮＦＫＮＬＲＶＺＡＥＱＯＣＤＵＸＧＫＦＶＴＴＪＣＦＪＲＧＯＪＫＧＳＨＷＶＭＧＡＷＤＩＺＺＴＴＧＬＲＦＰＥＱＵＯＮＫＴＲＤＶＳＱＶＥＥＰＱＶＧＸＭＵＫＵＹＴＪＧＧＧＩＢＸＢＱＤＷＥＧＨＤＱＥＡＹＳＤＹＴＡＦＸＷＹＬＸＤＫＢＪＣＥＲＬＫＦＤＰＡＭＰＮＴＵＣＮＮＺＷＬＳＣＭＷＣＳＷＸＷＹＲＮＲＧＮＭＵＷＸＴＧＮＫＨＩＴＨＪＱＶＧＮＧＺＮＹＹＭＣＬＥＩＶＡＸＧＦＱＢ" hidden="1">#REF!</definedName>
    <definedName name="KFVAAZ" localSheetId="7" hidden="1">#REF!</definedName>
    <definedName name="KFVAAZ" hidden="1">#REF!</definedName>
    <definedName name="KGKZMFNPQMZNCUYIDZGLCCWPCOUBSBTUOMJTRCNADBHIQMSOAIEWNOYNPMXEXQEPPDTCIVJOLFQBNJHNWDOIJHWXNXAEYOTTSVGKNCJJRSUOVSKBCMADJIZGTTGLQAQCLYLQNXOZRXAYEMTXYDXMNDGFAQNONTXAIWVEYAWIXMLCWNJQVMMGGTXESCRDMSMLIRMEKNLQZZKLQBSHPFISWQGEESKHKZNFNPRNZOGEYJEZGLDDWPDOUCSBIVPNKTS" localSheetId="7" hidden="1">#REF!</definedName>
    <definedName name="KGKZMFNPQMZNCUYIDZGLCCWPCOUBSBTUOMJTRCNADBHIQMSOAIEWNOYNPMXEXQEPPDTCIVJOLFQBNJHNWDOIJHWXNXAEYOTTSVGKNCJJRSUOVSKBCMADJIZGTTGLQAQCLYLQNXOZRXAYEMTXYDXMNDGFAQNONTXAIWVEYAWIXMLCWNJQVMMGGTXESCRDMSMLIRMEKNLQZZKLQBSHPFISWQGEESKHKZNFNPRNZOGEYJEZGLDDWPDOUCSBIVPNKTS" hidden="1">#REF!</definedName>
    <definedName name="ＫＩＣＮＩＤＫＰＨＨＡＴＤＫＲＩＱＪＬＹＳＲＯＸＦＱＤＧＥＪＬＳＹＤＩＦＮＷＧＱＮＩＹＣＣＣＥＸＴＸＭＳＳＡＣＤＸＦＢＴＫＬＩＫＲＷＨＯＨＺＫＫＹＰＸＱＳＦＳＹＶＥＤＫＸＴＲＸＦＪＣＨＴＱＦＧＷＧＪＮＩＹＣＣＣＥＱＴＸＭＱＹＡＣＸＫＲＯＩＪＵＩＫＲＰＨＮＡＡＯＳＹＭＷＭＹＨＵＨＮＦＷＩＺＴＲＸＧＰＱＶＧＥＴＴＫＮＸＢＶＬＪＪＩＬＤＨＫＲＲＺＵＶＲＥＴＳＪＤＮＩＥＬＴＳＭＭＡＥＫＹＩＹＫＴＺＴＮＷＶＧＹＤＧＶＥＥＰＱＵＧＸＭＴＫＮＷＡＶＬＵＴＷＯＬＰＥＲＫＳＵＶＲＤＳＨＺＸＲＣＸＳＱＩＩＢＵＩＴＺＨＥＸＺＭ" localSheetId="7" hidden="1">#REF!</definedName>
    <definedName name="ＫＩＣＮＩＤＫＰＨＨＡＴＤＫＲＩＱＪＬＹＳＲＯＸＦＱＤＧＥＪＬＳＹＤＩＦＮＷＧＱＮＩＹＣＣＣＥＸＴＸＭＳＳＡＣＤＸＦＢＴＫＬＩＫＲＷＨＯＨＺＫＫＹＰＸＱＳＦＳＹＶＥＤＫＸＴＲＸＦＪＣＨＴＱＦＧＷＧＪＮＩＹＣＣＣＥＱＴＸＭＱＹＡＣＸＫＲＯＩＪＵＩＫＲＰＨＮＡＡＯＳＹＭＷＭＹＨＵＨＮＦＷＩＺＴＲＸＧＰＱＶＧＥＴＴＫＮＸＢＶＬＪＪＩＬＤＨＫＲＲＺＵＶＲＥＴＳＪＤＮＩＥＬＴＳＭＭＡＥＫＹＩＹＫＴＺＴＮＷＶＧＹＤＧＶＥＥＰＱＵＧＸＭＴＫＮＷＡＶＬＵＴＷＯＬＰＥＲＫＳＵＶＲＤＳＨＺＸＲＣＸＳＱＩＩＢＵＩＴＺＨＥＸＺＭ" hidden="1">#REF!</definedName>
    <definedName name="KIOXEIJNZXLMCGOIYWWVYQUXGTTBWXTFMLCWGCXEJAAUUIMSGRITTYKAPXNQAEZPMMMOHDHMFNPQMYNCUSMXSNUZRRKCNUBSATVICBYHGRCORGIPABGLIXFOYIFZPUUTWOLPVVDFGCPWTLCDNBELQBUOBMMARZSUHUAXGFQBNJQZGRLQBZOOFPSWQGLLKKNRGMMUWXTFNJBSTESUBASEESWDRAQCLYLROXPVADBHPXBBGAPQGJTXSIFGFHADHPC" hidden="1">#N/A</definedName>
    <definedName name="ｋｋ" localSheetId="7" hidden="1">#REF!</definedName>
    <definedName name="ｋｋ" hidden="1">#REF!</definedName>
    <definedName name="KNLRZAKL" hidden="1">#N/A</definedName>
    <definedName name="ko" localSheetId="7" hidden="1">#REF!</definedName>
    <definedName name="ko" hidden="1">#REF!</definedName>
    <definedName name="KODJJRTUQDK" localSheetId="7" hidden="1">#REF!</definedName>
    <definedName name="KODJJRTUQDK" hidden="1">#REF!</definedName>
    <definedName name="KSTDEJVLAIYBLPJZ" hidden="1">#N/A</definedName>
    <definedName name="KTMOBOURAYKVHDBHPXHBGZOPFPSWQGLLYKNRGNMUWYTGOKCTUETVCARWWKOUETGOBPUMDPGMPNTBJMNSEBQRHKJEURSRTMPTAZHCEAMBQPGAKGBINQJJXBHRGSBHCASQCTZCAGOPZRCTIPGJTXRQQQSLHLANGOQRNAPHFZJFAHMPIBPAGOENGIAZWFELYAZEGNYZEIGOXHROKPPOQRUKQQYABXJRNIJTIKRWHNHAOZYMXQSFSYVECOZLHFLUBMF" hidden="1">#N/A</definedName>
    <definedName name="KWFSFLIRIUMRUSY" hidden="1">#N/A</definedName>
    <definedName name="ＫＷＵＩＪＡＫＭＱＬＢＧＧＦＨＴＷＡＮＮＶＸＦＳＺＷＯＦＧＱＥＨＯＭＤＱＱＤＩＯＣＭＢＮＷＪＧＤＮＥＱＨＮＱＯＵＣＫＮＯＴＦＣＲＳＪＴＸＳＩＲＱＴＬＯＳＡＯＮＣＤＺＬＡＡＱＬＶＱＲＷＮＮＨＨＶＱＦＯＥＱＺＦＺＹＶＥＣＯＧＬＯＤＭＭＸＹＣＯＦＴＢＳＬＰＫＡＹＹＸＡＳＱＧＴＭＵＷＸＴＦＶＮＬＦＰＫＧＮＳＪＪＤＷＪＶＢＩＺＨＡＢＶＴＱＡＹＪＵＨＫＩＯＰＸＨＩＮＡＰＸＧＱＡＸＳＩＭＭＭＯＣＦＵＢＡＩＫＭＩＵＣＹＱＴＥＳＵＢＧＲＹＲＫＹＪＩＺＨＡＣＰＣＩＦＯＮＹＪＶＲＰＶＥＬＷＱＵＰＥＦＶＦＩＭＧＷＢＢＡＤＯＳＶＬ" localSheetId="7" hidden="1">#REF!</definedName>
    <definedName name="ＫＷＵＩＪＡＫＭＱＬＢＧＧＦＨＴＷＡＮＮＶＸＦＳＺＷＯＦＧＱＥＨＯＭＤＱＱＤＩＯＣＭＢＮＷＪＧＤＮＥＱＨＮＱＯＵＣＫＮＯＴＦＣＲＳＪＴＸＳＩＲＱＴＬＯＳＡＯＮＣＤＺＬＡＡＱＬＶＱＲＷＮＮＨＨＶＱＦＯＥＱＺＦＺＹＶＥＣＯＧＬＯＤＭＭＸＹＣＯＦＴＢＳＬＰＫＡＹＹＸＡＳＱＧＴＭＵＷＸＴＦＶＮＬＦＰＫＧＮＳＪＪＤＷＪＶＢＩＺＨＡＢＶＴＱＡＹＪＵＨＫＩＯＰＸＨＩＮＡＰＸＧＱＡＸＳＩＭＭＭＯＣＦＵＢＡＩＫＭＩＵＣＹＱＴＥＳＵＢＧＲＹＲＫＹＪＩＺＨＡＣＰＣＩＦＯＮＹＪＶＲＰＶＥＬＷＱＵＰＥＦＶＦＩＭＧＷＢＢＡＤＯＳＶＬ" hidden="1">#REF!</definedName>
    <definedName name="LAZQLVQLSYP" hidden="1">#N/A</definedName>
    <definedName name="LBNWJWBYHZKCILJOXEMRDAPQGJTXBZZYBTXAJWWEZAWIXXJJWAHVFUGPVPOLUTEWBECKLWWBGVDTWGKOMMLOGDGWJCKMNJVKDBVFAWDIZVPCNUBSATVICBYHGRCORPRYJKFCRZISCZURRQTLIMBHHPRSOAIQHITHJQVGNGZNYXMCLEWJPLVTFPCYWCKSCWBNKZAQABVLQQPSDHKRRZBCYKSOABMACJIZGSSGKRFOEQZMZFCWIAFIGMUCGGJGVWM" hidden="1">#N/A</definedName>
    <definedName name="LCDNBEXPVIIWAGMCOXKXDAJAMEJMENUYZEPNCCTWGKEUSSRUYBKXXFABXJYNMDYIDYFQQKKYCIWGQZFZYVEDUADBHPQABGSIXFVYIMHCCCEXLBOHPRSOAPEWUOZUPWBBUNBMSAQZSUHBAXGEQBNQOKRCDHMKYGQAJGBRWWVXQYNUTCDFBNGYPQAORYDNUOHUGBSBUWJWBYQBMZVTZHPZTYKHWXFIMHWBBADPSZGGOPRNZLDUVGUWDBOBBOTZNXM" localSheetId="7" hidden="1">#REF!</definedName>
    <definedName name="LCDNBEXPVIIWAGMCOXKXDAJAMEJMENUYZEPNCCTWGKEUSSRUYBKXXFABXJYNMDYIDYFQQKKYCIWGQZFZYVEDUADBHPQABGSIXFVYIMHCCCEXLBOHPRSOAPEWUOZUPWBBUNBMSAQZSUHBAXGEQBNQOKRCDHMKYGQAJGBRWWVXQYNUTCDFBNGYPQAORYDNUOHUGBSBUWJWBYQBMZVTZHPZTYKHWXFIMHWBBADPSZGGOPRNZLDUVGUWDBOBBOTZNXM" hidden="1">#REF!</definedName>
    <definedName name="LCDOCELQBIBUITTHXGZBOBHXVHSEAYEITNSDBYPZBFAQVVUXIMPELHJKGTAWPFHRFHONELYYLPWKRDMZMSPYQBTYBZFOVOTFCRSIDHCSPQPRKNRZNMUPROCSRICMHDKPGGAANSYMWLPVPNKTSDVBECHFQRVHYMULFJEUSSRUXBQDWOPLYMBURMWRINFEYRFQMCLEGTNXGFQBORPUWSTXCAOWGQZWRHLMLNGCGQQYABXJRNFWYIHOTDKEXKWVJAI" hidden="1">#N/A</definedName>
    <definedName name="LDDWWKOUISIUDJDCZIGTZCAGOPZAFRHWEISWRHEEEGZVZOBUCEFBOCSKOYTOVDDXQDPVCTGIVPOLUSEPBECIJRBCHMJYGTDAVKPPORJGJZHPRTPBJFXOPZOQNYFYRCBPGOHIVBYHFRCVTZIPAUYKIWXNYAEZPTFHTWAPVVDFGCPWSLBDNBDKLSFFTXDRBRDMZMROXPASVTZHOSTYKHWXNQAEYOMMLOGQYMLTOQMYNMDXIDYFKCCHUYFTDSENTNM" hidden="1">#N/A</definedName>
    <definedName name="LHZQRBQSZEOVPIWHGULUNNAGDMHSEAZEGQKPBYNOEORVRVWVXJMQFXFHIEJGYPQAORHZGSSGKRFOEQZMZFCLCOGLODMTXYCXMMDGFAQNNNTWAIWVDYAVIWMLCWGIPUMMFFTPDNCOXDXWTCBMEJMKQZWWBNDSAQTDHCSPQPRSVKYQMNJWKZBVFAWDIZZTMALRYPCERLSBZLWILJPRYVZECQTDNKFVZKMFBFUBAIKMHUBYQHESVBHJDWKVUIZIBDQ" localSheetId="7" hidden="1">#REF!</definedName>
    <definedName name="LHZQRBQSZEOVPIWHGULUNNAGDMHSEAZEGQKPBYNOEORVRVWVXJMQFXFHIEJGYPQAORHZGSSGKRFOEQZMZFCLCOGLODMTXYCXMMDGFAQNNNTWAIWVDYAVIWMLCWGIPUMMFFTPDNCOXDXWTCBMEJMKQZWWBNDSAQTDHCSPQPRSVKYQMNJWKZBVFAWDIZZTMALRYPCERLSBZLWILJPRYVZECQTDNKFVZKMFBFUBAIKMHUBYQHESVBHJDWKVUIZIBDQ" hidden="1">#REF!</definedName>
    <definedName name="LIRQB" hidden="1">#N/A</definedName>
    <definedName name="LIXYKNRLBGGFITXAPWVEFHAIEWAKYBHGXERREIPDNCJWJOLUMXPVYWVDHHMYVWNQZEYOMMLOGKNVJCXYUGVKJAVHCJOGGZZNRXMVLXGMQNWVGYDGEKTTEFJVMAKNXBWLJJILDAETGZHJRESIAYSCXTAIHBUITZGRKMZTSPYWITFIGMNVFGLQNVFPHCRWWVYQNQGMMUWXTFNJBSTDGNSCJDWJVUKTMOAFCLKVGSPNMUFYDPMBCSCFJEUYYYAAETA" hidden="1">#N/A</definedName>
    <definedName name="ＬＪＰＲＴＴＹＤＡＰＸＧＱＡＸＳＩＭＭＭＯＨＤＨＯＮＶＸＺＵＮＪＢＳＴＥＳＵＢＧＲＹＲＫＹＪＩＺＨＡＣＰＴＱＺＹＪＵＨＤＢＨＰＳＭＲＤＡＰＱＰＳＷＲＧＬＬＫＮＺＣＧＮＭＵＷＸＴＧＮＫＣＴＵＥＳＶＣＡＲＹＬＫＯＵＩＳＩＵＤＱＤＲＡＳＤＶＡＤＢＨＱＸＢＦＱＯＤＤＵＳＷＲＧＥＥＥＧＺＣＧＯＢＢＪＥＦＢＯＣＣＴＮＸＳＯＶＡＲＲＬＬＹＤＪＳＩＵＤＪＤＣＺＩＧＳＪＰＳＱＷＥＦＰＱＶＨＸＳＩＬＶＺＵＫＵＴＶＯＫＯＤＱＪＲＴＵＱＤＲＨＺＷＲＩＤＫＰＧＧＡＴＨＳＹＦＷＪＬＹＳＲＯＸＶＨＳＥＨＦＬＭＵＥＩＮＬＺＨＲＢＫＨＤＩ" localSheetId="7" hidden="1">#REF!</definedName>
    <definedName name="ＬＪＰＲＴＴＹＤＡＰＸＧＱＡＸＳＩＭＭＭＯＨＤＨＯＮＶＸＺＵＮＪＢＳＴＥＳＵＢＧＲＹＲＫＹＪＩＺＨＡＣＰＴＱＺＹＪＵＨＤＢＨＰＳＭＲＤＡＰＱＰＳＷＲＧＬＬＫＮＺＣＧＮＭＵＷＸＴＧＮＫＣＴＵＥＳＶＣＡＲＹＬＫＯＵＩＳＩＵＤＱＤＲＡＳＤＶＡＤＢＨＱＸＢＦＱＯＤＤＵＳＷＲＧＥＥＥＧＺＣＧＯＢＢＪＥＦＢＯＣＣＴＮＸＳＯＶＡＲＲＬＬＹＤＪＳＩＵＤＪＤＣＺＩＧＳＪＰＳＱＷＥＦＰＱＶＨＸＳＩＬＶＺＵＫＵＴＶＯＫＯＤＱＪＲＴＵＱＤＲＨＺＷＲＩＤＫＰＧＧＡＴＨＳＹＦＷＪＬＹＳＲＯＸＶＨＳＥＨＦＬＭＵＥＩＮＬＺＨＲＢＫＨＤＩ" hidden="1">#REF!</definedName>
    <definedName name="LLTVWSFMJBSTDRUAGQ" hidden="1">#N/A</definedName>
    <definedName name="LZHRBKHCSWXWYRNRGNMUWYRZVNEFQEGNKQKDRCBPGPIKXKQMWUGOKIOXEPINIXYOYBFZPUUTWHLOVVDFGCPWSKBDNBDULSFFIOCMCOVIOLUMXPUXVBJRVVAMJYBEOSMCAAZCUNVIIXYUGVVMGQSZEWVAOSZNXMYZTROXWHZFHGLUURWIYNVLOYCWMKKJMEBEUHAVWSFTJBYTDYUAGXXQKXIPWNACPJIEOMYIVYWCWHHMROXGQAXSIMMMOHDHWCC" hidden="1">#N/A</definedName>
    <definedName name="MAEKYIYKTGTYVFTLQTRXFNRRWIFUVLOYCXNKORJNQZMMHIERFUTKFWRYDVTTGLRFPEQYSQNXVGYEHFYYJJOARFNDHQUPFCDCEXPESKTUWSETIAYSCELQIHBUITZCKDFSDAKITERUSYZHRSNKZHQAKHCSWXWYRNRRQZACDKHZQRBPSZEOVPIVHGULTMGTZWFDPAMIENUFZDPNBCTDFJEUYJMXBYEEMOPLXFBTKMWKMTBIVVINTHRGSBOCHENFQIN" localSheetId="7" hidden="1">#REF!</definedName>
    <definedName name="MAEKYIYKTGTYVFTLQTRXFNRRWIFUVLOYCXNKORJNQZMMHIERFUTKFWRYDVTTGLRFPEQYSQNXVGYEHFYYJJOARFNDHQUPFCDCEXPESKTUWSETIAYSCELQIHBUITZCKDFSDAKITERUSYZHRSNKZHQAKHCSWXWYRNRRQZACDKHZQRBPSZEOVPIVHGULTMGTZWFDPAMIENUFZDPNBCTDFJEUYJMXBYEEMOPLXFBTKMWKMTBIVVINTHRGSBOCHENFQIN" hidden="1">#REF!</definedName>
    <definedName name="MFTEDRIRKMZMRJHTEQMKQYGRKPBYNOEORVRVWVXJMQFMLTVWSFMJBSTDFMKCIVVJFTDSENANTQZRCUZCAGHLMRDAPQGJTXRHFFSLOSANNVQRNAOECTOYTPMEEXXBHVFUGPVPOLUTINQOUCDNOTFVDTXGKFVSTSYVYNBUPQMYOGEYIDZGLCHAOZYPXQSFZCLJVGSVTZBITTYDAISCLJDTYYLEAETZZHJKGTAWOFHRFHOUEQJXIHXGZBOBHENITFB" hidden="1">#N/A</definedName>
    <definedName name="MJEUYZYATPTIPOWYAVIQM" localSheetId="7" hidden="1">#REF!</definedName>
    <definedName name="MJEUYZYATPTIPOWYAVIQM" hidden="1">#REF!</definedName>
    <definedName name="ＭＬＮＺＣＧＦＦＮＯＱＭＹＧＣＵＢＬＺＣＪＨＹＦＳＳＦＫＱＥＯＤＮＡＮＴＱＺＱＣＵＺＣＡＧＯＷＡＡＦＤＳＳＪＭＷＡＵＫＩＩＨＥＨＬＴＧＧＯＪＫＧＴＨＸＷＮＨＲＭＩＩＡＡＴＴＨＬＲＧＰＦＲＡＧＡＺＷＦＤＰＨＭＣＨＱＱＢＣＨＳＭＵＫＯＸＢＷＭＪＫＪＬＣＧＶＩＢＪＬＭＫＹＮＧＤＹＩＤＹＺＲＱＫＤＲＸＥＶＤＷＹＬＦＥＢＫＷＨＴＷＵＡＢＪＵＵＺＥＢＱＷＧＱＮＨＸＲＱＳＬＨＬＡＨＧＦＧＣＯＷＳＫＢＣＮＢＭＲＢＩＣＶＪＵＴＮＶＯＱＤＱＷＴＬＷＨＴＱＯＴＣＪＵＯＴＥＦＧＷＧＪＮＩＥＥＤＧＲＶＹＯＵＵＣＥＦＢＮＶＲＪＡＢＭ" localSheetId="7" hidden="1">#REF!</definedName>
    <definedName name="ＭＬＮＺＣＧＦＦＮＯＱＭＹＧＣＵＢＬＺＣＪＨＹＦＳＳＦＫＱＥＯＤＮＡＮＴＱＺＱＣＵＺＣＡＧＯＷＡＡＦＤＳＳＪＭＷＡＵＫＩＩＨＥＨＬＴＧＧＯＪＫＧＴＨＸＷＮＨＲＭＩＩＡＡＴＴＨＬＲＧＰＦＲＡＧＡＺＷＦＤＰＨＭＣＨＱＱＢＣＨＳＭＵＫＯＸＢＷＭＪＫＪＬＣＧＶＩＢＪＬＭＫＹＮＧＤＹＩＤＹＺＲＱＫＤＲＸＥＶＤＷＹＬＦＥＢＫＷＨＴＷＵＡＢＪＵＵＺＥＢＱＷＧＱＮＨＸＲＱＳＬＨＬＡＨＧＦＧＣＯＷＳＫＢＣＮＢＭＲＢＩＣＶＪＵＴＮＶＯＱＤＱＷＴＬＷＨＴＱＯＴＣＪＵＯＴＥＦＧＷＧＪＮＩＥＥＤＧＲＶＹＯＵＵＣＥＦＢＮＶＲＪＡＢＭ" hidden="1">#REF!</definedName>
    <definedName name="ＭＬＯＧＤＧＷＪＣＫＭＮＪＶＫＺＲＰＪＵＰＫＲＺＺＴＭＺＬＲＹＷＰＲＥＹＷＴＤＢＭＸＫＮＬＱＳＺＫＬＱＤＳＡＪＴＤＡＶＬＰＰＰＲＫＧＫＺＦＦＮＰＱＫＳＯＧＸＹＩＸＺＧＬＯＩＢＯＡＺＮＥＮＦＴＧＭＪＳＱＣＮＺＶＴＺＨＰＺＴＹＫＨＩＹＪＬＰＫＡＥＦＥＧＳＶＺＧＧＯＰＲＮＺＨＤＶＭＮＹＭＯＶＷＤＰＱＤＨＯＣＭＢＮＨＶＡＸＧＹＪＢＨＪＩＮＷＤＨＩＮＹＷＫＬＣＡＥＺＯＭＭＬＯＧＫＮＷＪＪＲＭＵＨＶＬＫＢＶＦＡＷＤＩＺＺＴＴＧＬＱＡＱＣＬＲＬＫＧＱＯＡＲＸＡＹＥＭＮＸＢＮＤＳＡＱＴＤＨＣＳＰＱＰＲＨＬＡＮＧＯＱＲＮＡ" localSheetId="7" hidden="1">#REF!</definedName>
    <definedName name="ＭＬＯＧＤＧＷＪＣＫＭＮＪＶＫＺＲＰＪＵＰＫＲＺＺＴＭＺＬＲＹＷＰＲＥＹＷＴＤＢＭＸＫＮＬＱＳＺＫＬＱＤＳＡＪＴＤＡＶＬＰＰＰＲＫＧＫＺＦＦＮＰＱＫＳＯＧＸＹＩＸＺＧＬＯＩＢＯＡＺＮＥＮＦＴＧＭＪＳＱＣＮＺＶＴＺＨＰＺＴＹＫＨＩＹＪＬＰＫＡＥＦＥＧＳＶＺＧＧＯＰＲＮＺＨＤＶＭＮＹＭＯＶＷＤＰＱＤＨＯＣＭＢＮＨＶＡＸＧＹＪＢＨＪＩＮＷＤＨＩＮＹＷＫＬＣＡＥＺＯＭＭＬＯＧＫＮＷＪＪＲＭＵＨＶＬＫＢＶＦＡＷＤＩＺＺＴＴＧＬＱＡＱＣＬＲＬＫＧＱＯＡＲＸＡＹＥＭＮＸＢＮＤＳＡＱＴＤＨＣＳＰＱＰＲＨＬＡＮＧＯＱＲＮＡ" hidden="1">#REF!</definedName>
    <definedName name="ｍｍ" localSheetId="7" hidden="1">#REF!</definedName>
    <definedName name="ｍｍ" hidden="1">#REF!</definedName>
    <definedName name="ＭＮＲＷＵＪＱＡＫＴＲＬＢＧＧＦＩＡＸＡＲＲＺＢＣＹＬＳＯＨＸＺＳＵＢＧＲＹＲＫＹＪＩＸＮＷＰＲＥＲＸＵＤＢＮＦＢＡＦＯＶＧＡＧＤＳＴＪＴＷＡＵＫＰＤＦＲＵＹＮＵＴＢＤＥＡＮＵＲＪＡＢＬＤＫＪＡＨＴＴＨＬＳＧＰＦＲＡＮＡＧＤＭＸＯＵＸＶＢＪＲＵＶＡＭＪＹＺＰＳＣＧＢＪＫＪＬＥＨＬＴＨＧＯＪＬＧＴＨＸＷＮＨＲＭＤＩＡＡＴＴＨＬＳＧＰＦＲＩＣＡＸＨＦＱＩＯＲＰＶＤＥＯＰＵＧＷＨＸＢＫＯＪＺＷＸＷＹＲＮＲＧＵＭＵＷＹＴＪＹＱＯＪＴＯＪＱＶＣＷＰＣＮＵＢＳＡＴＶＩＣＢＹＨＧＥＱＴＲＸＹＧＱＲＷＢＹＮＶＤＭＫＥＵＺ" localSheetId="7" hidden="1">#REF!</definedName>
    <definedName name="ＭＮＲＷＵＪＱＡＫＴＲＬＢＧＧＦＩＡＸＡＲＲＺＢＣＹＬＳＯＨＸＺＳＵＢＧＲＹＲＫＹＪＩＸＮＷＰＲＥＲＸＵＤＢＮＦＢＡＦＯＶＧＡＧＤＳＴＪＴＷＡＵＫＰＤＦＲＵＹＮＵＴＢＤＥＡＮＵＲＪＡＢＬＤＫＪＡＨＴＴＨＬＳＧＰＦＲＡＮＡＧＤＭＸＯＵＸＶＢＪＲＵＶＡＭＪＹＺＰＳＣＧＢＪＫＪＬＥＨＬＴＨＧＯＪＬＧＴＨＸＷＮＨＲＭＤＩＡＡＴＴＨＬＳＧＰＦＲＩＣＡＸＨＦＱＩＯＲＰＶＤＥＯＰＵＧＷＨＸＢＫＯＪＺＷＸＷＹＲＮＲＧＵＭＵＷＹＴＪＹＱＯＪＴＯＪＱＶＣＷＰＣＮＵＢＳＡＴＶＩＣＢＹＨＧＥＱＴＲＸＹＧＱＲＷＢＹＮＶＤＭＫＥＵＺ" hidden="1">#REF!</definedName>
    <definedName name="mono" localSheetId="7" hidden="1">#REF!</definedName>
    <definedName name="mono" hidden="1">#REF!</definedName>
    <definedName name="MQLAYYXASP" localSheetId="7" hidden="1">#REF!</definedName>
    <definedName name="MQLAYYXASP" hidden="1">#REF!</definedName>
    <definedName name="MVTFWCFDJCNNSEUJRHKUYTJGGGIBXBQDPRTOBPFXVPZUQXCTTNFQWEUDJWQPMVUFQCFDWEOPUZWLTCMWTOTTTVOKODJJRTUQDKGZCMBDKPZGASDDRHQWJXCZIHSDPLJFMXRVHFGWGJNHNNNPBEIXDDLNOKXEEVWGVXECUANNBFLZJZLUFLIRJUMFDJSZDEIUSGHXBAUKIIHKCGJSQYTUQDRHICMIDKPGGAAOSYMWMYHNHFXVHZTRXFGQRWIYNVL" hidden="1">#N/A</definedName>
    <definedName name="MZTRJHTEQTRXYGCHMJYGPAJGCOQAORXDNUNHUFFTKSLNANUECNYLHFLTALFKWTIJZEIDTYYXZLOSZZHJKGSAWOFGRFHOMEJJWBHVGSBOBHDNEQHNQOUCKNEQNCFIRVQGEEDGYBFNBUPQMYNCBSMXSNUZRRKKYCBLBNWCWURAZKCILJOXXIJOIXFVYIMHWUUTWOLPDWEFHDPEWUPZUPWCTTMGTELSJRKMZDAKITERUSYZGRSXCZOWFPZWSWWWYRN" hidden="1">#N/A</definedName>
    <definedName name="MZZNRXLVLXGTGLIS" localSheetId="7" hidden="1">#REF!</definedName>
    <definedName name="MZZNRXLVLXGTGLIS" hidden="1">#REF!</definedName>
    <definedName name="NAFLZJZLUHUZWFXIAG" localSheetId="7" hidden="1">#REF!</definedName>
    <definedName name="NAFLZJZLUHUZWFXIAG" hidden="1">#REF!</definedName>
    <definedName name="NBCTDFJEUYZYAMPTIPOWYHTBXPGHSGIZQXJJXBIWFSBOCHENFQINQOOWZAFRODEUXHLGVTTSVCGOCBJEGBOCSRIRMHOTLLXLPVEUGPVPOLUSHMPOTCCNEQGVDTWGKFUSDFYUYNATBDEANBRJGBRNUZQQKDNTBRATVICBYHFRCORPVWEOZDBQXJTQLAFFEHZWZPVVDFGCOWWNOZNHNXEXRBAOFOHJWJOLVTEPCYWCKOHMYVKLBLOSNDHSUGJNCJI" localSheetId="7" hidden="1">#REF!</definedName>
    <definedName name="NBCTDFJEUYZYAMPTIPOWYHTBXPGHSGIZQXJJXBIWFSBOCHENFQINQOOWZAFRODEUXHLGVTTSVCGOCBJEGBOCSRIRMHOTLLXLPVEUGPVPOLUSHMPOTCCNEQGVDTWGKFUSDFYUYNATBDEANBRJGBRNUZQQKDNTBRATVICBYHFRCORPVWEOZDBQXJTQLAFFEHZWZPVVDFGCOWWNOZNHNXEXRBAOFOHJWJOLVTEPCYWCKOHMYVKLBLOSNDHSUGJNCJI" hidden="1">#REF!</definedName>
    <definedName name="NEFPRYWOVHHVZGUDTFOBOURARDVVTZHOSTYSMAPOFAKFAHNPJJXBHVFVHQWQOLVTEWCUAJJUVZLCRYPSBGCZAZBUQUJXPXZBWJXKICMHDKPRLESDJQHQJLKIFPKVHKIOPXHINUJRAKURMBGGFIIMBHHJKGMIARSCRTAFQWQJNMBRATVIVBYHFRCOKIOWEPYKIWXOYAEZPTUTZCGVCVWYUGOKCTUFTVFXDQQEIOCMCOXKXCZJAMUXVBJRVVAMJYZ" localSheetId="7" hidden="1">#REF!</definedName>
    <definedName name="NEFPRYWOVHHVZGUDTFOBOURARDVVTZHOSTYSMAPOFAKFAHNPJJXBHVFVHQWQOLVTEWCUAJJUVZLCRYPSBGCZAZBUQUJXPXZBWJXKICMHDKPRLESDJQHQJLKIFPKVHKIOPXHINUJRAKURMBGGFIIMBHHJKGMIARSCRTAFQWQJNMBRATVIVBYHFRCOKIOWEPYKIWXOYAEZPTUTZCGVCVWYUGOKCTUFTVFXDQQEIOCMCOXKXCZJAMUXVBJRVVAMJYZ" hidden="1">#REF!</definedName>
    <definedName name="NEOQVPFKKXIMPELLTUWSEMIARSDRTAIOBBPTZNXNZIVINKULXOUXVVGZCGOBBPRNZODCTNXTNSKKDCGNBLAMVBVURAZKMPNTCCNOSEVJRHLUYTJGHGIJMCPIQSTPBQFXVPAVQXCUFYMXDKVOQDXWTCAMXJMKQRZJKPULTCMEZPTUTVOKODKJLMIVCZRIJTHKQWZSLZKKYOXQSFSYVECOQMKQYGWBMKYISUYTJZYBMQTIPOWYAWIRJABLACJHQDD" localSheetId="7" hidden="1">#REF!</definedName>
    <definedName name="NEOQVPFKKXIMPELLTUWSEMIARSDRTAIOBBPTZNXNZIVINKULXOUXVVGZCGOBBPRNZODCTNXTNSKKDCGNBLAMVBVURAZKMPNTCCNOSEVJRHLUYTJGHGIJMCPIQSTPBQFXVPAVQXCUFYMXDKVOQDXWTCAMXJMKQRZJKPULTCMEZPTUTVOKODKJLMIVCZRIJTHKQWZSLZKKYOXQSFSYVECOQMKQYGWBMKYISUYTJZYBMQTIPOWYAWIRJABLACJHQDD" hidden="1">#REF!</definedName>
    <definedName name="nhj" localSheetId="7" hidden="1">#REF!</definedName>
    <definedName name="nhj" hidden="1">#REF!</definedName>
    <definedName name="nn" localSheetId="7" hidden="1">#REF!</definedName>
    <definedName name="nn" hidden="1">#REF!</definedName>
    <definedName name="NNBFMAJZLUAEBKJXDGEKSTDEJVLAJMWAVLIJIKDZDRKSTVRDTLJDUPWBTSMFTEKRIRKMZTSJITEQTRXZGRRWBZNVAKHCRWWVYQNQGXFHIERYVNEFPRYDNUOHUGFTKTLOAOTLJVGSOMSAEYCOMABSCEIDTXYXZLOTZZHJKGSAWOFGRFHOMEJJXBHVFVHQDQVNEQINQOUCKOOTFCRSILVFVTTSVNQUCQPXSUQCRGFCMHCJPGGZZNRYMWLXGMQNWVG" hidden="1">#N/A</definedName>
    <definedName name="NNHHVPDNDPYEYXUDBNEKNLRZAWBNDSAFOSNDBBADVSWJCKMUHVLDBVFAOTLKIWHOVLUBOIGDMLWHUXMNVFGLQNCKTDNKFVLKMFBFUBAIKMHNKCTUESVBHRYRLYJJXOWPRDIFONYJWBHQXIBGSPEFVFIMHXNMPASIOOWYZTAWPFHRFHONELYYLPWKUJVEQVSCTFWCOUCKOOTFCDUXGKFEFEGZCGOCBJEGBOCCTNYTOVASRLLZDJXHXJJDCZIHSKP" hidden="1">#N/A</definedName>
    <definedName name="NUFGKPNCJTDMKGKKKMFBFUAAIKLHUBXPMXLNUZKRKDRCCQGPIIWBYXJUGCAGOWMQCAOPGQSWRRRQTEILSSACDZLIARSCQTZAHUUIMSGQXFSGLIRJUMSUTYHEEJVSHIYBLPKAXXXZNQZMMUBXKYONDYIDZFHHAAOSZNWMYHNHGDMLWOTGLUUFGLWNCKADNRTRRQTLIHVNVXZUHVLDBVFAWDIZYREQWDUDVYKFMVTFQCFBCKUVAFCRZISCZUZAZBU" localSheetId="7" hidden="1">#REF!</definedName>
    <definedName name="NUFGKPNCJTDMKGKKKMFBFUAAIKLHUBXPMXLNUZKRKDRCCQGPIIWBYXJUGCAGOWMQCAOPGQSWRRRQTEILSSACDZLIARSCQTZAHUUIMSGQXFSGLIRJUMSUTYHEEJVSHIYBLPKAXXXZNQZMMUBXKYONDYIDZFHHAAOSZNWMYHNHGDMLWOTGLUUFGLWNCKADNRTRRQTLIHVNVXZUHVLDBVFAWDIZYREQWDUDVYKFMVTFQCFBCKUVAFCRZISCZUZAZBU" hidden="1">#REF!</definedName>
    <definedName name="NVQRNZODCTNYTOVAS" localSheetId="7" hidden="1">#REF!</definedName>
    <definedName name="NVQRNZODCTNYTOVAS" hidden="1">#REF!</definedName>
    <definedName name="OCBJEGBOCSRICMHDXOOIIWAGUFRAGAZWFDPHMPNTBCNNSEUCTWFJEUSSRUMJMBPHDEAMBQIGARMTZBVOCNTARATVNMJSNYKNLRTALMQVTHPZJSPKAQPSKHKAGGOQRNZHDVMNYMCHSYSLZKJXOXQSFSYVECOZLQWFMXRVHFGWGJNIXCCBEPTWMSSAOKXEBTKLVJMSRIPCCPLZJZLUGUIRIUMRUSYGORSXJGVWMPZJZXXKCGJSFFNIJFRGVULFWSZ" hidden="1">#N/A</definedName>
    <definedName name="ODEUEHLGWAAZCORVKQQYABX" hidden="1">#N/A</definedName>
    <definedName name="ＯＤＥＵＸＪＥＵＲＲＲＴＭＰＴＢＯＯＷＲＳＯＢＰＥＤＡＫＦＢＩＮＥＥＪＸＢＨＶＦＶＨＱＷＱＰＭＶＴＦＷＣＦＵＤＤＯＯＴＦＷＫＳＩＭＶＺＵＫＨＩＨＪＸＡＰＤＷＥＦＨＤＰＥＴＬＰＺＵＰＷＣＴＴＭＧＴＥＤＵＤＶＹＫＦＤＡＪＩＴＥＱＴＳＸＺＧＲＳＸＢＺＨＲＢＫＩＱＶＶＵＸＸＢＱＷＷＥＧＨＤＱＸＵＯＰＺＯＱＸＣＮＴＮＧＵＦＥＳＪＷＹＬＹＥＢＫＩＵＦＲＮＬＲＺＨＳＬＱＣＺＯＰＯＱＵＰＦＶＵＸＩＭＰＦＬＬＧＨＤＱＸＸＯＰＺＯＲＰＨＮＡＡＯＫＹＨＸＪＳＥＪＧＰＨＳＫＰＳＱＷＦＭＱＲＶＨＦＧＷＺＪＮＩＸＶＴＶＯＲＶＤＱＱＹ" localSheetId="7" hidden="1">#REF!</definedName>
    <definedName name="ＯＤＥＵＸＪＥＵＲＲＲＴＭＰＴＢＯＯＷＲＳＯＢＰＥＤＡＫＦＢＩＮＥＥＪＸＢＨＶＦＶＨＱＷＱＰＭＶＴＦＷＣＦＵＤＤＯＯＴＦＷＫＳＩＭＶＺＵＫＨＩＨＪＸＡＰＤＷＥＦＨＤＰＥＴＬＰＺＵＰＷＣＴＴＭＧＴＥＤＵＤＶＹＫＦＤＡＪＩＴＥＱＴＳＸＺＧＲＳＸＢＺＨＲＢＫＩＱＶＶＵＸＸＢＱＷＷＥＧＨＤＱＸＵＯＰＺＯＱＸＣＮＴＮＧＵＦＥＳＪＷＹＬＹＥＢＫＩＵＦＲＮＬＲＺＨＳＬＱＣＺＯＰＯＱＵＰＦＶＵＸＩＭＰＦＬＬＧＨＤＱＸＸＯＰＺＯＲＰＨＮＡＡＯＫＹＨＸＪＳＥＪＧＰＨＳＫＰＳＱＷＦＭＱＲＶＨＦＧＷＺＪＮＩＸＶＴＶＯＲＶＤＱＱＹ" hidden="1">#REF!</definedName>
    <definedName name="ODSRICMIDKPGGAAXDRBQCLRMKHQPASXAYECNOTDSAQTDHBRPPORJGJZMFNPQMBTPKRWNNHAOZFMDMFHCBYHGRCORPVXEPQUZXLKVEBWMQRQSLHLAHGOQRNAHEBCNBDKPPJCPAAOFNGIVIOLUTEPBXVBGQKPBYNOEORVQGKKJMYNCIIQSTPCJFYOQAOQXWNUWJNUISBKXKQNWOZRWZXDMTXYCOMABJTXSIFGFILPXLKCDZLAPOHSNIPUMMFFTXDS" localSheetId="7" hidden="1">#REF!</definedName>
    <definedName name="ODSRICMIDKPGGAAXDRBQCLRMKHQPASXAYECNOTDSAQTDHBRPPORJGJZMFNPQMBTPKRWNNHAOZFMDMFHCBYHGRCORPVXEPQUZXLKVEBWMQRQSLHLAHGOQRNAHEBCNBDKPPJCPAAOFNGIVIOLUTEPBXVBGQKPBYNOEORVQGKKJMYNCIIQSTPCJFYOQAOQXWNUWJNUISBKXKQNWOZRWZXDMTXYCOMABJTXSIFGFILPXLKCDZLAPOHSNIPUMMFFTXDS" hidden="1">#REF!</definedName>
    <definedName name="OEIRVQGDEDFYBFNBAOQMYNCBSMDYFKCCVVJNTHRHTCNMJSRCUZCAGPPABFRIQGJTXSHFQSLHLANGOQRNAOEWUOFAHMEDXQBHOFOHJWQOLUTEPCEDIKROTYVDNXGDYOTTSUNJNCJIQSUNVRJABLNUAKRKCONBSBTWIWBYHGRAWUAIQBUZLIXYOYBFAQUUUWWAPWVDFHCPXWNOZJQOGMZZNRXLVLRERXUDVGYDGEKTPQVHETUKNXBVLJUWPSWERRZ" hidden="1">#N/A</definedName>
    <definedName name="OHJWQPMVPAMPNTUCMNIGUCMWFCXNRSRTMIMBIHPRANURJABLZCIOYFYSFQQEPIKXKPMWUFQDZXDLSDXCOLMCMFZPUUTWHLODKJSTVRDLHZQRBDKIAGTTHLRBQCLYCZJAMDJMKQYVVAMJYBENRMCAAZCUXBJXWEZIVJZYPJTOKRWNNHHUZFTDSFFZYVECOFLODMMXYCOFTBSVEOECCBEWTWMZSACDWLASQLVQLSXPPIBPAHOENTGAZWFEPAMPNTV" localSheetId="7" hidden="1">#REF!</definedName>
    <definedName name="OHJWQPMVPAMPNTUCMNIGUCMWFCXNRSRTMIMBIHPRANURJABLZCIOYFYSFQQEPIKXKPMWUFQDZXDLSDXCOLMCMFZPUUTWHLODKJSTVRDLHZQRBDKIAGTTHLRBQCLYCZJAMDJMKQYVVAMJYBENRMCAAZCUXBJXWEZIVJZYPJTOKRWNNHHUZFTDSFFZYVECOFLODMMXYCOFTBSVEOECCBEWTWMZSACDWLASQLVQLSXPPIBPAHOENTGAZWFEPAMPNTV" hidden="1">#REF!</definedName>
    <definedName name="OJQWNNGANXEVDWYLFEBUFQDGEJLSDEJOLAHRBLICSBQSZEPVPIWHGULUTGTZWFDPFBZFNVFZEYNOEWAVKPPORCGRXXFHIERYUNDFPDYWNUHHUJXHXJSFSYVEVHZEHFMTXXCOLABRUEIDTQRQSLOFSSAVWSETIHYSDYTYPPIJWAHVFUGPVPOGEQINQOUCSTXJAPFISWRGEEDGYVZOBUCEFBNDVTNXSOVARRLERNULUNPCWVSBZOADBHIQBBGLIXF" localSheetId="7" hidden="1">#REF!</definedName>
    <definedName name="OJQWNNGANXEVDWYLFEBUFQDGEJLSDEJOLAHRBLICSBQSZEPVPIWHGULUTGTZWFDPFBZFNVFZEYNOEWAVKPPORCGRXXFHIERYUNDFPDYWNUHHUJXHXJSFSYVEVHZEHFMTXXCOLABRUEIDTQRQSLOFSSAVWSETIHYSDYTYPPIJWAHVFUGPVPOGEQINQOUCSTXJAPFISWRGEEDGYVZOBUCEFBNDVTNXSOVARRLERNULUNPCWVSBZOADBHIQBBGLIXF" hidden="1">#REF!</definedName>
    <definedName name="OK" localSheetId="7" hidden="1">#REF!</definedName>
    <definedName name="OK" hidden="1">#REF!</definedName>
    <definedName name="ORPUWDOPUZWLSCMWTNDIIHK" localSheetId="7" hidden="1">#REF!</definedName>
    <definedName name="ORPUWDOPUZWLSCMWTNDIIHK" hidden="1">#REF!</definedName>
    <definedName name="OVRKACMACJPZGZTGRRFWEXZLQNWVGRDZYDMTEYDXMNDNQUPEJJILWADTZZUQGSBOBHENEQINQOUCKNOTODEUSWRHEEEGZRZNMVPRNZODCTNXTOVADWWKOVJSIUDJDCZIHSADBHQQBSDUJRHKUYSIGGFIIMBOHPRSOBPEXUPZUPWCTTMFQWDUDWYLFDATFQCFDJKSDDINKZHMWTOEUTVOKODKJRTUQDKHZQRBDKPAGATHSRFWFYANAGCMKSEAYEN" hidden="1">#N/A</definedName>
    <definedName name="OWYAV" localSheetId="7" hidden="1">#REF!</definedName>
    <definedName name="OWYAV" hidden="1">#REF!</definedName>
    <definedName name="OZUPWBTSMMAEKYIYKTZAXGFQINQOUDDOPTFWKSAKOJYWWWYRNRGTMEGYWQBZGLDDWPDOVCSJLYSVFDOZMPNSUBMNSXUFPZIFAQVVUWPLPTSBCEAMUXOPZOQKVBVOCBPGOHJWKPMVUFQCYXCLLFKWTIJZJMQKAFFEHSWZKJRTVQDKHZQRBPSZXOVIIVOCMBOWLROXOASXAYEMGHLXVJKBENRMOOOQJMQYLLTOPGUKIZUEZVBHYYRSFAOYNZIOIHE" hidden="1">#N/A</definedName>
    <definedName name="PBECIJRCMRODLUEOLGMMLNGCGVCBJLNIVDZACBPGPIKXKPMVUFQDZXQXICHSQRHRUYTJNEHSWZHHPQSOAIEWNOZNPZRXKJNUIRHTCPCIFOFRJORPVDHHMYVKLBEDYOMMLOOSANNVQRNAOEDUOFAHMDDXXLPVJTJWCWURBZKTWUAIJUUZLBQYORBFAQSRUMJNCPIQSTPBQFXVQACJOGGZSGRXEVPREYWTDBJVYWCELWWBGESAYIFAQUVUWPLPEKK" localSheetId="7" hidden="1">#REF!</definedName>
    <definedName name="PBECIJRCMRODLUEOLGMMLNGCGVCBJLNIVDZACBPGPIKXKPMVUFQDZXQXICHSQRHRUYTJNEHSWZHHPQSOAIEWNOZNPZRXKJNUIRHTCPCIFOFRJORPVDHHMYVKLBEDYOMMLOOSANNVQRNAOEDUOFAHMDDXXLPVJTJWCWURBZKTWUAIJUUZLBQYORBFAQSRUMJNCPIQSTPBQFXVQACJOGGZSGRXEVPREYWTDBJVYWCELWWBGESAYIFAQUVUWPLPEKK" hidden="1">#REF!</definedName>
    <definedName name="PBEIXDDLNOLTPHYZKYAHGXEQQEILVKWFSFLFSTJMWAVXXWYRUYGUTBGCODSRICNIDKPHPPCHNBJVEKROXWHZFOUCDNOTFVKSILVZUJHHGJBQFTLTVXTCRJHBLHCJOFFZSGRXJSLNAUTQGRCORKLTEEJOIQZJTQLBFGFHLPELKSUZMTQIZAKYBINXEYREQPJRKMZMSGFQBNJHNWDOIMYWKLCMOSNDWVYKNRGMMUWXTFNJBSUESUIZGSSGKRFOEQZ" localSheetId="7" hidden="1">#REF!</definedName>
    <definedName name="PBEIXDDLNOLTPHYZKYAHGXEQQEILVKWFSFLFSTJMWAVXXWYRUYGUTBGCODSRICNIDKPHPPCHNBJVEKROXWHZFOUCDNOTFVKSILVZUJHHGJBQFTLTVXTCRJHBLHCJOFFZSGRXJSLNAUTQGRCORKLTEEJOIQZJTQLBFGFHLPELKSUZMTQIZAKYBINXEYREQPJRKMZMSGFQBNJHNWDOIMYWKLCMOSNDWVYKNRGMMUWXTFNJBSUESUIZGSSGKRFOEQZ" hidden="1">#REF!</definedName>
    <definedName name="PCCQUAKAMVIVAXHYJBHKIAIMMRDAPQGJTXSIFGFHADHVUDXZVHWVMHRMHOULLEESWDRAQPVPOLUTEWBECIRRCDHTKZPSCGAQOONQIFIYLEMOPLXMFDXHCYFKBBVOBNTARZSUHBASQBMZCASALLQVSHPYISPKAEEEGAETZZHJKGTAWOFJXAHMWDXQDZOENGIVIOLXITFBZFOVGAEQUVMWYJYDDCFQUYNTTBDLYFCULMWKNUSJQDDQVBPZMVIVBYH" hidden="1">#N/A</definedName>
    <definedName name="PDNCOXHGDMKWOTWMUVFGLXUCSVFJEURRRTMIMTMUVXXMBTRLWRMTYQQJCQBHPFOUHBAXGFQBVTYAHSTYDAPXGQAXRHMMLOVZOUUCEFBNVRJACMACJEKEXHHVLUNPCPVSBZLWIECIQBVAMJYZPZCGBQVZBNQUJQPXZAWJQNFPAOQXVNTGFJQEOUDQDIFOGBHKIOWDHINZWLMCFPSIFGFHADHPCCKFGCPDTUOZUPULLEESWDRVHQWQPMVTFXCFDJK" localSheetId="7" hidden="1">#REF!</definedName>
    <definedName name="PDNCOXHGDMKWOTWMUVFGLXUCSVFJEURRRTMIMTMUVXXMBTRLWRMTYQQJCQBHPFOUHBAXGFQBVTYAHSTYDAPXGQAXRHMMLOVZOUUCEFBNVRJACMACJEKEXHHVLUNPCPVSBZLWIECIQBVAMJYZPZCGBQVZBNQUJQPXZAWJQNFPAOQXVNTGFJQEOUDQDIFOGBHKIOWDHINZWLMCFPSIFGFHADHPCCKFGCPDTUOZUPULLEESWDRVHQWQPMVTFXCFDJK" hidden="1">#REF!</definedName>
    <definedName name="PEWUOZUPWBTTMFTEKSIRYKFDAJITEQTRXZGRSWBZAKUDAVLQQPRKGKZGFNCBPRYEOVOIVGFWFYAFKHQPALYUSXGNYSXIGVWMWZJZDDDFRUYNTTBDEANUQRSDRTAYQWJJXBHVFVHQDQWNFQINQOUDKOPTHWXNRAEZPMNMSWZHVVQRNZODCTOYAHMDDXXKPVJTIIOIHENMXPUXVBKKVWAMDRZEOSNCAAZCUMBPIQRTPBQIGALGBINFDWKVULTMOBV" localSheetId="7" hidden="1">#REF!</definedName>
    <definedName name="PEWUOZUPWBTTMFTEKSIRYKFDAJITEQTRXZGRSWBZAKUDAVLQQPRKGKZGFNCBPRYEOVOIVGFWFYAFKHQPALYUSXGNYSXIGVWMWZJZDDDFRUYNTTBDEANUQRSDRTAYQWJJXBHVFVHQDQWNFQINQOUDKOPTHWXNRAEZPMNMSWZHVVQRNZODCTOYAHMDDXXKPVJTIIOIHENMXPUXVBKKVWAMDRZEOSNCAAZCUMBPIQRTPBQIGALGBINFDWKVULTMOBV" hidden="1">#REF!</definedName>
    <definedName name="PFKKJMEBE" hidden="1">#N/A</definedName>
    <definedName name="PFPSWRGLLKNYCFVBB" localSheetId="7" hidden="1">#REF!</definedName>
    <definedName name="PFPSWRGLLKNYCFVBB" hidden="1">#REF!</definedName>
    <definedName name="PGSJPSQWEMPQVHETUKNLFVTTSVNRUCBJEFBOCSQHCMHDJRRLLYDJXHXJSYSQNWVGYEHFFFQRVHYMULOXBWMVUXPMPFSLTVWSETIAYSDYTAIIBVITAJSLNAUTPZXJTGJHNOWGXCZOWFPZWRHLMLRNRGYGIJFRZVNEFQEGNSDJDVHGULTMOBPURAZKVHDTBJTNSEBQRHRUEUZZYBMQTIPPXYATBXPGISGBZQXKKXCIRHTCPCIFOFRJORPVDLPPUPD" localSheetId="7" hidden="1">#REF!</definedName>
    <definedName name="PGSJPSQWEMPQVHETUKNLFVTTSVNRUCBJEFBOCSQHCMHDJRRLLYDJXHXJSYSQNWVGYEHFFFQRVHYMULOXBWMVUXPMPFSLTVWSETIAYSDYTAIIBVITAJSLNAUTPZXJTGJHNOWGXCZOWFPZWRHLMLRNRGYGIJFRZVNEFQEGNSDJDVHGULTMOBPURAZKVHDTBJTNSEBQRHRUEUZZYBMQTIPPXYATBXPGISGBZQXKKXCIRHTCPCIFOFRJORPVDLPPUPD" hidden="1">#REF!</definedName>
    <definedName name="PLGNSJJ" hidden="1">#N/A</definedName>
    <definedName name="PMEVWGUXECTANNAFLZ" localSheetId="7" hidden="1">#REF!</definedName>
    <definedName name="PMEVWGUXECTANNAFLZ" hidden="1">#REF!</definedName>
    <definedName name="ＰＭＮＭＯＨＤＨＷＫＣＫＭＯＪＳＨＺＸＲＢＸＳＺＥＶＶＰＩＷＨＮＵＬＹＡＮＨＧＤＭＨＳＥＨＦＬＮＵＦＧＫＰＮＨＲＢＬＩＣＳＸＸＷＺＲＯＲＧＮＮＩＪＦＳＺＶＮＥＧＰＳＺＥＧＡＴＨＳＲＦＷＦＹＬＹＥＢＫＪＵＦＲＮＬＲＡＨＳＭＱＣＡＢＲＢＥＩＣＳＸＸＷＺＫＯＲＧＮＮＩＫＧＳＡＷＯＦＧＱＳＺＹＰＷＩＩＷＡＨＶＦＵＧＰＣＰＶＳＢＴＵＺＣＡＧＰＥＦＫＷＴＩＪＺＣＭＤＴＱＲＱＳＬＯＳＡＮＮＶＱＲＮＡＯＥＦＺＪＦＡＨＭＥＤＸＸＬＰＶＪＴＪＶＥＫＥＤＡＺＫＣＣＡＧＰＰＡＲＤＴＩＱＧＪＴＸＳＫＫＪＭＥＢＦＵＨＡＩＫＬＨＴＤＶ" localSheetId="7" hidden="1">#REF!</definedName>
    <definedName name="ＰＭＮＭＯＨＤＨＷＫＣＫＭＯＪＳＨＺＸＲＢＸＳＺＥＶＶＰＩＷＨＮＵＬＹＡＮＨＧＤＭＨＳＥＨＦＬＮＵＦＧＫＰＮＨＲＢＬＩＣＳＸＸＷＺＲＯＲＧＮＮＩＪＦＳＺＶＮＥＧＰＳＺＥＧＡＴＨＳＲＦＷＦＹＬＹＥＢＫＪＵＦＲＮＬＲＡＨＳＭＱＣＡＢＲＢＥＩＣＳＸＸＷＺＫＯＲＧＮＮＩＫＧＳＡＷＯＦＧＱＳＺＹＰＷＩＩＷＡＨＶＦＵＧＰＣＰＶＳＢＴＵＺＣＡＧＰＥＦＫＷＴＩＪＺＣＭＤＴＱＲＱＳＬＯＳＡＮＮＶＱＲＮＡＯＥＦＺＪＦＡＨＭＥＤＸＸＬＰＶＪＴＪＶＥＫＥＤＡＺＫＣＣＡＧＰＰＡＲＤＴＩＱＧＪＴＸＳＫＫＪＭＥＢＦＵＨＡＩＫＬＨＴＤＶ" hidden="1">#REF!</definedName>
    <definedName name="PPJCPBHOFNGIVQOLUTEPBOUVDNOTYVKSBLVSNCHHGNJNCJIEIKXKQNWVGRDZXDEPJNZXLMDNPTOEJJIKLOEKKSUVRDLHZQRBELJAHUUHMSGQFSANBGDMEPYBZFNVYZEQNCDTWGKFUSSRUCFOBBJEFBNCBSNXSOUARRKKOUISIOUONKTRDVADBHPQBBGSIXHKTXSIGGFIAXAPDVDSOAPEWUOZUHNEEXRBHOFOHJWQOLVQBNQOUVZAFKHWENXHEZO" hidden="1">#N/A</definedName>
    <definedName name="PPORIMBOHPRSOBPFXVPZUQXCTTRFQWDUDWYLFEEWDOPUZWLTCMWTNDIIHKGJYFFNOQMYGCUGQFHOTEKEXLWVJAJCEREJGQCNAWUAIPAUZLIXISVZTJOONQBFIXEDMNPLXFWNOYMPWULSFFTXDRBRDMZMZJAMDJMKQYDEJVKLBEOSMCALNGJNVIIQLMIVJYXOJIELQHHBBWCQAPBKQKAJITLQTRXGGRSWIZNOSBFAQZYBTQTIWPXYPCQGYWDYUAG" hidden="1">#N/A</definedName>
    <definedName name="ＰＱＧＪＩＤＴＱＱＱＳＬＯＳＡＮＮＶＱＲＮＡＯＤＣＴＷＲＮＵＺＱＱＫＫＸＣＩＷＧＷＩＩＣＢＹＨＦＲＪＯＲＰＶＤＥＯＰＵＧＷＥＵＹＨＬＧＷＴＵＴＶＯＫＯＤＲＤＦＧＣＯＤＳＫＩＣＮＩＤＫＰＨＺＳＧＲＸＥＶＥＸＺＭＧＦＢＬＪＶＦＳＶＫＭＴＥＥＺＸＬＴＤＮＷＵＰＵＵＴＷＯＬＣＪＩＱＳＴＰＣＪＧＹＰＱＡＯＲＹＺＦＺＳＧＲＱＥＶＥＸＸＫＱＮＷＵＧＲＤＺＯＸＥＰＪＹＶＫＬＢＬＯＹＯＴＴＳＶＧＫＮＤＪＪＲＴＢＯＶＳＫＡＣＭＡＤＪＩＺＧＴＴＧＫＲＦＱＣＬＹＬＱＮＷＯＺＲＸＡＹＥＭＴＸＹＤＰＭＡＱＴＤＨＤＢＢＡＣＫＮＷＪＣＸ" localSheetId="7" hidden="1">#REF!</definedName>
    <definedName name="ＰＱＧＪＩＤＴＱＱＱＳＬＯＳＡＮＮＶＱＲＮＡＯＤＣＴＷＲＮＵＺＱＱＫＫＸＣＩＷＧＷＩＩＣＢＹＨＦＲＪＯＲＰＶＤＥＯＰＵＧＷＥＵＹＨＬＧＷＴＵＴＶＯＫＯＤＲＤＦＧＣＯＤＳＫＩＣＮＩＤＫＰＨＺＳＧＲＸＥＶＥＸＺＭＧＦＢＬＪＶＦＳＶＫＭＴＥＥＺＸＬＴＤＮＷＵＰＵＵＴＷＯＬＣＪＩＱＳＴＰＣＪＧＹＰＱＡＯＲＹＺＦＺＳＧＲＱＥＶＥＸＸＫＱＮＷＵＧＲＤＺＯＸＥＰＪＹＶＫＬＢＬＯＹＯＴＴＳＶＧＫＮＤＪＪＲＴＢＯＶＳＫＡＣＭＡＤＪＩＺＧＴＴＧＫＲＦＱＣＬＹＬＱＮＷＯＺＲＸＡＹＥＭＴＸＹＤＰＭＡＱＴＤＨＤＢＢＡＣＫＮＷＪＣＸ" hidden="1">#REF!</definedName>
    <definedName name="PQVGESTKNWBVL" localSheetId="7" hidden="1">#REF!</definedName>
    <definedName name="PQVGESTKNWBVL" hidden="1">#REF!</definedName>
    <definedName name="_xlnm.Print_Area" localSheetId="8">'【様式4-6】サンシャインホール'!$A$1:$AI$127</definedName>
    <definedName name="_xlnm.Print_Area" localSheetId="12">'【様式4-6】ひがしうら陶芸体験館'!$A$1:$AI$63</definedName>
    <definedName name="_xlnm.Print_Area" localSheetId="7">'【様式4-6】浦保育所'!$A$1:$AI$58</definedName>
    <definedName name="_xlnm.Print_Area" localSheetId="4">'【様式4-6】仮屋保育所'!$A$1:$AI$49</definedName>
    <definedName name="_xlnm.Print_Area" localSheetId="14">'【様式4-6】市立浦小学校'!$A$1:$AI$122</definedName>
    <definedName name="_xlnm.Print_Area" localSheetId="2">'【様式4-6】市立学習小学校'!$A$1:$AI$118</definedName>
    <definedName name="_xlnm.Print_Area" localSheetId="5">'【様式4-6】市立東浦中学校'!$A$1:$AI$173</definedName>
    <definedName name="_xlnm.Print_Area" localSheetId="3">'【様式4-6】淡路市子育て支援センター'!$A$1:$AI$40</definedName>
    <definedName name="_xlnm.Print_Area" localSheetId="13">'【様式4-6】淡路市役所東浦事務所'!$A$1:$AI$57</definedName>
    <definedName name="_xlnm.Print_Area" localSheetId="11">'【様式4-6】中浜稔猫美術館'!$A$1:$AI$43</definedName>
    <definedName name="_xlnm.Print_Area" localSheetId="10">'【様式4-6】東浦バスターミナル'!$A$1:$AI$43</definedName>
    <definedName name="_xlnm.Print_Area" localSheetId="9">'【様式4-6】東浦図書館'!$A$1:$AI$33</definedName>
    <definedName name="_xlnm.Print_Area" localSheetId="6">'【様式4-6】東浦保健センター'!$A$1:$AI$68</definedName>
    <definedName name="_xlnm.Print_Area" localSheetId="1">'様式4-5(C施設群 )'!$A$1:$L$23</definedName>
    <definedName name="_xlnm.Print_Titles" localSheetId="8">'【様式4-6】サンシャインホール'!$1:$3</definedName>
    <definedName name="_xlnm.Print_Titles" localSheetId="12">'【様式4-6】ひがしうら陶芸体験館'!$1:$3</definedName>
    <definedName name="_xlnm.Print_Titles" localSheetId="7">'【様式4-6】浦保育所'!$1:$3</definedName>
    <definedName name="_xlnm.Print_Titles" localSheetId="4">'【様式4-6】仮屋保育所'!$1:$3</definedName>
    <definedName name="_xlnm.Print_Titles" localSheetId="14">'【様式4-6】市立浦小学校'!$1:$3</definedName>
    <definedName name="_xlnm.Print_Titles" localSheetId="2">'【様式4-6】市立学習小学校'!$1:$3</definedName>
    <definedName name="_xlnm.Print_Titles" localSheetId="5">'【様式4-6】市立東浦中学校'!$1:$3</definedName>
    <definedName name="_xlnm.Print_Titles" localSheetId="3">'【様式4-6】淡路市子育て支援センター'!$1:$3</definedName>
    <definedName name="_xlnm.Print_Titles" localSheetId="13">'【様式4-6】淡路市役所東浦事務所'!$1:$3</definedName>
    <definedName name="_xlnm.Print_Titles" localSheetId="11">'【様式4-6】中浜稔猫美術館'!$1:$3</definedName>
    <definedName name="_xlnm.Print_Titles" localSheetId="10">'【様式4-6】東浦バスターミナル'!$1:$3</definedName>
    <definedName name="_xlnm.Print_Titles" localSheetId="9">'【様式4-6】東浦図書館'!$1:$3</definedName>
    <definedName name="_xlnm.Print_Titles" localSheetId="6">'【様式4-6】東浦保健センター'!$1:$3</definedName>
    <definedName name="ＰＳＨＯＯＷＸＺＶＨＤＶＭＯＹＭＯＶＵＪＷＷＫＯＴＤＴＦＯＢＯＵＲＡＲＤＶＡＤＢＨＰＸＵＹＫＨＷＸＮＲＡＥＺＰＭＮＭＯＨＫＯＷＫＪＲＳＯＡＰＥＤＵＯＺＵＰＷＢＴＴＭＭＡＪＸＨＷＩＲＸＲＱＮＷＶＧＹＤＧＥＫＴＴＱＶＧＸＭＴＫＮＷＢＶＬＪＪＩＬＤＡＤＳＫＴＵＷＳＥＴＩＡＹＳＣＹＴＡＦＩＢＵＩＴＡＨＸＧＺＢＯＦＣＬＫＶＥＨＦＬＭＵＥＦＫＸＭＵＤＮＧＡＱＶＶＶＮＫＮＤＪＪＲＦＢＯＶＳＫＢＣＭＡＤＫＰＺＧＡＴＧＳＲＨＱＪＬＹＬＱＮＸＶＧＲＥＡＱＹＦＱＮＺＷＬＭＣＭＰＴＯＥＩＩＩＫＷＺＤＳＹＹＧＩＱＤＬＨＺＱＲＢＱＳ" localSheetId="7" hidden="1">#REF!</definedName>
    <definedName name="ＰＳＨＯＯＷＸＺＶＨＤＶＭＯＹＭＯＶＵＪＷＷＫＯＴＤＴＦＯＢＯＵＲＡＲＤＶＡＤＢＨＰＸＵＹＫＨＷＸＮＲＡＥＺＰＭＮＭＯＨＫＯＷＫＪＲＳＯＡＰＥＤＵＯＺＵＰＷＢＴＴＭＭＡＪＸＨＷＩＲＸＲＱＮＷＶＧＹＤＧＥＫＴＴＱＶＧＸＭＴＫＮＷＢＶＬＪＪＩＬＤＡＤＳＫＴＵＷＳＥＴＩＡＹＳＣＹＴＡＦＩＢＵＩＴＡＨＸＧＺＢＯＦＣＬＫＶＥＨＦＬＭＵＥＦＫＸＭＵＤＮＧＡＱＶＶＶＮＫＮＤＪＪＲＦＢＯＶＳＫＢＣＭＡＤＫＰＺＧＡＴＧＳＲＨＱＪＬＹＬＱＮＸＶＧＲＥＡＱＹＦＱＮＺＷＬＭＣＭＰＴＯＥＩＩＩＫＷＺＤＳＹＹＧＩＱＤＬＨＺＱＲＢＱＳ" hidden="1">#REF!</definedName>
    <definedName name="PTODBBADVSWLYRZBCYKZOWQBWRYDVVOHVGNUKTMOGFCLKVXAYEGNYZDRGOXHROJZDEDFYQFLLTVWSEMIARTDRTAFQXQJUTHYHACPCHERCNZWUZIPAUZKIXXOMQKAFFEHSWZPVVDFUGOKCTUEGNMPBBPTAOXNZIVIOLUMXPUXVVCGHLXVJKBENRMCSRUMQTCPPXSTPBQFEVPAVQXFFZZMRXLVKWFLFEBOZRWZXDMMXYCQFNDGQUOECCBEWTWMZSA" localSheetId="7" hidden="1">#REF!</definedName>
    <definedName name="PTODBBADVSWLYRZBCYKZOWQBWRYDVVOHVGNUKTMOGFCLKVXAYEGNYZDRGOXHROJZDEDFYQFLLTVWSEMIARTDRTAFQXQJUTHYHACPCHERCNZWUZIPAUZKIXXOMQKAFFEHSWZPVVDFUGOKCTUEGNMPBBPTAOXNZIVIOLUMXPUXVVCGHLXVJKBENRMCSRUMQTCPPXSTPBQFEVPAVQXFFZZMRXLVKWFLFEBOZRWZXDMMXYCQFNDGQUOECCBEWTWMZSA" hidden="1">#REF!</definedName>
    <definedName name="PXGQAXSHMMLOGDHWCCKFBNVRJABMACJOZGZSGRQHPIKXLQNWLWIECIRYJDHTRFGWHJUKOOIUXBQHPRTOBJFXOPZOQXVYLLYDJSIUDQDIFPGRJPSQWELINYWKLCFOTNDBBADVZCKYXMNJWKAYPKUPLRTTMMAELZJVEKFDAJITLQTRXGGRSBRGOEHRVPFDDCFXUYLEMOPDRHZWRBWSZEVVPIVGNWFYANHFCMKVGTWUZBITUZTHPZEBWLQQPSKHKAL" localSheetId="7" hidden="1">#REF!</definedName>
    <definedName name="PXGQAXSHMMLOGDHWCCKFBNVRJABMACJOZGZSGRQHPIKXLQNWLWIECIRYJDHTRFGWHJUKOOIUXBQHPRTOBJFXOPZOQXVYLLYDJSIUDQDIFPGRJPSQWELINYWKLCFOTNDBBADVZCKYXMNJWKAYPKUPLRTTMMAELZJVEKFDAJITLQTRXGGRSBRGOEHRVPFDDCFXUYLEMOPDRHZWRBWSZEVVPIVGNWFYANHFCMKVGTWUZBITUZTHPZEBWLQQPSKHKAL" hidden="1">#REF!</definedName>
    <definedName name="ＱＡＫＴＱＬＢＦＧＦＲＯＳＨＮＮＶＸＹＵＧＯＫＣＴＵＦＴＶＣＤＫＥＸＫＷＢＳＢＵＷＪＷＢＹＨＧＲＣＰＬＪＰＸＵＮＳＥＢＱＲＨＲＵＹＴＭＭＭＯＡＤＨＷＣＣＸＺＵＨＰＬＤＵＶＦＵＷＤＢＳＺＭＭＡＥＫＴＪＶＥＲＥＫＨＱＨＴＬＱＴＲＸＦＮＲＲＷＸＭＮＤＨＱＵＰＦＣＤＣＥＸＡＥＭＺＺＨＣＤＺＳＨＧＸＲＣＸＳＺＥＷＷＰＰＤＨＮＢＭＹＨＮＨＧＤＭＬＷＯＴＷＵＢＢＭＮＲＤＵＪＱＨＫＴＹＭＫＫＫＭＦＤＳＧＹＵＶＲＥＳＩＡＹＳＣＸＴＡＦＷＷＱＩＴＺＧＸＧＺＢＯＩＨＹＷＩＴＦＩＧＭＴＥＦＪＯＭＵＤＮＸＵＰＥＪＪＩＬＤＡＥＴＺＺ" localSheetId="7" hidden="1">#REF!</definedName>
    <definedName name="ＱＡＫＴＱＬＢＦＧＦＲＯＳＨＮＮＶＸＹＵＧＯＫＣＴＵＦＴＶＣＤＫＥＸＫＷＢＳＢＵＷＪＷＢＹＨＧＲＣＰＬＪＰＸＵＮＳＥＢＱＲＨＲＵＹＴＭＭＭＯＡＤＨＷＣＣＸＺＵＨＰＬＤＵＶＦＵＷＤＢＳＺＭＭＡＥＫＴＪＶＥＲＥＫＨＱＨＴＬＱＴＲＸＦＮＲＲＷＸＭＮＤＨＱＵＰＦＣＤＣＥＸＡＥＭＺＺＨＣＤＺＳＨＧＸＲＣＸＳＺＥＷＷＰＰＤＨＮＢＭＹＨＮＨＧＤＭＬＷＯＴＷＵＢＢＭＮＲＤＵＪＱＨＫＴＹＭＫＫＫＭＦＤＳＧＹＵＶＲＥＳＩＡＹＳＣＸＴＡＦＷＷＱＩＴＺＧＸＧＺＢＯＩＨＹＷＩＴＦＩＧＭＴＥＦＪＯＭＵＤＮＸＵＰＥＪＪＩＬＤＡＥＴＺＺ" hidden="1">#REF!</definedName>
    <definedName name="QAWRVMMGFJPDNDPYEYYHGRJORPVEEPQSIXFVYIZOMMLOGDHWJCKYUHVLDBVFAWDIZZTMZLRYDWYLPMVTFQCFDJKVVAFCRZISCZUKAZBUQUJQPXZBWJRNFCMADKPZGATGSQHQJLYLQNXVGVRQVELWGSPEFKNRMBGGFIUXBQWWEGHDPXXOPAOQXVNTGGUYEUKWFSFKHRIULRUSYGNRSXJGHXBTOEBCBDWZDLYYGBKWLAZQKUQLSXOAANSYMWLXGMG" localSheetId="7" hidden="1">#REF!</definedName>
    <definedName name="QAWRVMMGFJPDNDPYEYYHGRJORPVEEPQSIXFVYIZOMMLOGDHWJCKYUHVLDBVFAWDIZZTMZLRYDWYLPMVTFQCFDJKVVAFCRZISCZUKAZBUQUJQPXZBWJRNFCMADKPZGATGSQHQJLYLQNXVGVRQVELWGSPEFKNRMBGGFIUXBQWWEGHDPXXOPAOQXVNTGGUYEUKWFSFKHRIULRUSYGNRSXJGHXBTOEBCBDWZDLYYGBKWLAZQKUQLSXOAANSYMWLXGMG" hidden="1">#REF!</definedName>
    <definedName name="QBIPGOHJWQPMVUF" localSheetId="7" hidden="1">#REF!</definedName>
    <definedName name="QBIPGOHJWQPMVUF" hidden="1">#REF!</definedName>
    <definedName name="ＱＦＤＤＣＦＸＵＹＮＡＴＢＤＥＣＱＦＹＶＱＫＦＭＲＪＩＣＶＪＵＷＮＶＯＱＤＸＷＴＣＢＭＸＪＭＫＱＢＭＭＲＷＴＩＱＺＪＴＱＬＢＦＦＷＯＬＯＤＹＧＩＪＦＳＺＷＯＦＧＴＶＣＨＳＺＳＬＺＫＫＹＯＸＱＨＵＺＷＦＥＰＡＸＶＢＫＲＬＰＢＺＤＴＤＧＫＦＶＺＺＺＢＮＱＵＲＲＺＡＣＹＫＳＯＭＮＸＬＯＶＴＧＳＳＧＫＱＦＯＥＱＺＭＺＦＣＲＣＵＡＤＢＧＰＷＡＢＧＲＰＧＷＡＪＮＩＹＶＷＶＸＱＴＸＦＴＳＡＶＨＴＩＸＷＮＨＳＮＩＰＵＭＭＦＩＭＳＧＱＧＳＢＦＥＢＫＩＵＬＲＵＳＹＧＨＲＹＫＢＱＸＯＲＡＥＺＰＮＮＭＰＨＥＨＷＫＣＬＣＹＬＺＰＨ" localSheetId="7" hidden="1">#REF!</definedName>
    <definedName name="ＱＦＤＤＣＦＸＵＹＮＡＴＢＤＥＣＱＦＹＶＱＫＦＭＲＪＩＣＶＪＵＷＮＶＯＱＤＸＷＴＣＢＭＸＪＭＫＱＢＭＭＲＷＴＩＱＺＪＴＱＬＢＦＦＷＯＬＯＤＹＧＩＪＦＳＺＷＯＦＧＴＶＣＨＳＺＳＬＺＫＫＹＯＸＱＨＵＺＷＦＥＰＡＸＶＢＫＲＬＰＢＺＤＴＤＧＫＦＶＺＺＺＢＮＱＵＲＲＺＡＣＹＫＳＯＭＮＸＬＯＶＴＧＳＳＧＫＱＦＯＥＱＺＭＺＦＣＲＣＵＡＤＢＧＰＷＡＢＧＲＰＧＷＡＪＮＩＹＶＷＶＸＱＴＸＦＴＳＡＶＨＴＩＸＷＮＨＳＮＩＰＵＭＭＦＩＭＳＧＱＧＳＢＦＥＢＫＩＵＬＲＵＳＹＧＨＲＹＫＢＱＸＯＲＡＥＺＰＮＮＭＰＨＥＨＷＫＣＬＣＹＬＺＰＨ" hidden="1">#REF!</definedName>
    <definedName name="QGISGIPOFMZZMQXLVKWFSFLBTEWBECIRYCCHTQRILUZTJHHGJQUCQPXSUPCQGFWQAVRYDUZZNRXLWIRXRQNWVGYDGEKTTEVHXMUYIMHXUUUWWAPDVDFHCPDTLJDNIELQSMFTEKRCVXKEDAJITCFDIDOPTYWKSCMVTOTTSVNKODJJRTUQCKGYPMADKLRLEOOCTBUWINKTSDOAWUAJQBLXUJKAKNRMBGGFITXAIHPRSOBIFXOPZNQXVERRFJPZOAJ" hidden="1">#N/A</definedName>
    <definedName name="QHITHJQOGJJXBHVFVHQDQVSBTINQOUCKOOTFCRSILVZVTTSVNRUCQPXGBOCSRICMHDKPGGAANJXHXJSYCZIHSKPSIQRBCHTJRHKUYTJGGGMIMBPHPRSOBQIGALGBIQQKDQBIPGOHJWQXHFQBORBDKVWBFDSZJTCAUKAACVRVKQQYABXJRNFWYIWYFGNHANZYMDMEHTHMJCOZLHFLTBMFKFTULVXBWMQRQSEHLAHGOQSLTPHYZJYAHFXDQQEIOXN" hidden="1">#N/A</definedName>
    <definedName name="QOALXAYEFNYNSPEMVFPMHWBBADVSTZZHJKGSAWOFGRFHISZTMALKYGZBOBGDNLWHUQOUCJUOTFCRXHJNIYDKNYCFUBAJKMIUCYQHISHJQOBOOCGMAKAMVIVAXHYKBSQWEEFKVTIJZCMQKAYYIAEHQDDLGHDPETSJDOJELQIQQDIOCMBNLFDAJIAFIGMUVGGLXNCKADNRMCIHJCYCRFXFHJERJBZUEZUBHYYRLYJFWFYANHFCMKVHKIOQXIJNSNU" hidden="1">#N/A</definedName>
    <definedName name="ＱＯＵＤＫＯＰＴＦＤＲＳＪＭＶＺＵＫＨＩＴＭＰＴＢＺＨＣＥＡＭＢＱＰＧＡＫＧＢＬＤＤＷＷＺＧＵＥＴＦＯＵＯＮＫＴＳＤＭＰＮＳＢＢＭＮＳＧＶＣＴＥＩＤＳＱＱＱＳＬＷＬＺＲＺＢＤＹＬＺＰＨＦＺＪＥＡＨＭＯＩＢＰＡＧＮＥＮＧＩＶＰＯＬＵＳＥＭＰＮＴＶＣＮＱＶＴＩＰＺＪＳＱＫＡＦＦＥＨＨＬＡＧＧＯＱＲＮＺＨＤＶＭＮＹＭＯＶＡＬＳＬＤＰＯＣＴＢＵＷＪＸＣＺＳＥＯＢＸＶＢＪＲＢＶＡＭＪＹＺＰＡＥＺＰＴＵＨＴＷＡＰＶＶＤＦＧＣＩＥＷＮＯＹＮＨＦＸＥＱＱＥＩＰＬＡＭＶＩＶＢＹＨＺＫＣＨＫＩＯＸＥＩＪＮＺＸＹＯＲＢＦＺＰＮ" localSheetId="7" hidden="1">#REF!</definedName>
    <definedName name="ＱＯＵＤＫＯＰＴＦＤＲＳＪＭＶＺＵＫＨＩＴＭＰＴＢＺＨＣＥＡＭＢＱＰＧＡＫＧＢＬＤＤＷＷＺＧＵＥＴＦＯＵＯＮＫＴＳＤＭＰＮＳＢＢＭＮＳＧＶＣＴＥＩＤＳＱＱＱＳＬＷＬＺＲＺＢＤＹＬＺＰＨＦＺＪＥＡＨＭＯＩＢＰＡＧＮＥＮＧＩＶＰＯＬＵＳＥＭＰＮＴＶＣＮＱＶＴＩＰＺＪＳＱＫＡＦＦＥＨＨＬＡＧＧＯＱＲＮＺＨＤＶＭＮＹＭＯＶＡＬＳＬＤＰＯＣＴＢＵＷＪＸＣＺＳＥＯＢＸＶＢＪＲＢＶＡＭＪＹＺＰＡＥＺＰＴＵＨＴＷＡＰＶＶＤＦＧＣＩＥＷＮＯＹＮＨＦＸＥＱＱＥＩＰＬＡＭＶＩＶＢＹＨＺＫＣＨＫＩＯＸＥＩＪＮＺＸＹＯＲＢＦＺＰＮ" hidden="1">#REF!</definedName>
    <definedName name="QPMVUFQCFDJLIINSPXHRAXSINNMOHDHWDCKFBOVSKACMADJPZGZTGCQHQJLYLQNWVGREAYEYJDIURGHXHKOIYDDCCFJYEEGHDQFXOPZOQXVNTGGUYESCSSFSXUEVHYEHFLTARVHETUKOXBWMJKJWZDLYYGBCYLZPOEZPLSXOOIIVAGUYKTZTSPYXIAFIGMVVGHLXOWMPZDYNDCFXUXNATBDEAMBQIGASNUZVPIWHNULUNNHGDMKWHTMSTBLMRWT" localSheetId="7" hidden="1">#REF!</definedName>
    <definedName name="QPMVUFQCFDJLIINSPXHRAXSINNMOHDHWDCKFBOVSKACMADJPZGZTGCQHQJLYLQNWVGREAYEYJDIURGHXHKOIYDDCCFJYEEGHDQFXOPZOQXVNTGGUYESCSSFSXUEVHYEHFLTARVHETUKOXBWMJKJWZDLYYGBCYLZPOEZPLSXOOIIVAGUYKTZTSPYXIAFIGMVVGHLXOWMPZDYNDCFXUXNATBDEAMBQIGASNUZVPIWHNULUNNHGDMKWHTMSTBLMRWT" hidden="1">#REF!</definedName>
    <definedName name="QTLOSAONVQSOAPEDUOYUPWEEXXLPVJTJVEKEDAJHTVYWCKLWWBNDSAQTDHCSBACVRVKYQYUQCRJHCMHCJPGGZTGRKAJCERLKHQOALXAYEFNYYDIGNXHQOIYDDCFXUXMKSUWPXTLCDNCELQBHBUITSGXEGTGLISQBMZVTZHOZJVSHIYILPKAEFEGSVZOUUWXTGNJBSUESUBARYKLYVJSIUDQOLULXPUXVBJRUVAMJKAENRMCZAZBUXBJXWETOBPF" localSheetId="7" hidden="1">#REF!</definedName>
    <definedName name="QTLOSAONVQSOAPEDUOYUPWEEXXLPVJTJVEKEDAJHTVYWCKLWWBNDSAQTDHCSBACVRVKYQYUQCRJHCMHCJPGGZTGRKAJCERLKHQOALXAYEFNYYDIGNXHQOIYDDCFXUXMKSUWPXTLCDNCELQBHBUITSGXEGTGLISQBMZVTZHOZJVSHIYILPKAEFEGSVZOUUWXTGNJBSUESUBARYKLYVJSIUDQOLULXPUXVBJRUVAMJKAENRMCZAZBUXBJXWETOBPF" hidden="1">#REF!</definedName>
    <definedName name="QVHETUKOXBWMJKJLEHLTG" localSheetId="7" hidden="1">#REF!</definedName>
    <definedName name="QVHETUKOXBWMJKJLEHLTG" hidden="1">#REF!</definedName>
    <definedName name="ＱＶＮＮＧＧＵＹＥＳＣＳＥＮＴＮＭＪＳＱＣＵＺＰＵＤＤＯＰＵＦＷＬＳＪＭＶＪＺＷＸＷＹＲＮＲＧＴＪＬＭＩＵＪＹＱＯＩＴＯＪＱＶＮＩＢＰＡＧＳＢＵＷＪＤＣＺＩＨＳＤＰＳＬＭＵＥＦＫＰＭＢＨＲＡＸＳＩＭＮＭＯＨＤＨＷＤＣＫＭＯＪＷＣＵＬＭＷＬＮＵＺＫＱＳＦＲＱＥＶＤＷＹＬＹＥＢＸＪＵＧＣＡＧＯＷＧＡＦＲＯＤＥＵＥＨＬＧＰＰＯＲＣＧＪＧＧＯＱＲＮＡＨＥＷＮＯＹＭＰＷＵＬＳＦＦＬＲＧＰＦＲＡＮＡＲＡＳＤＶＢＥＣＨＱＸＢＣＨＳＱＦＦＷＺＪＮＨＪＫＪＬＥＨＬＴＧＧＯＪＫＧＴＨＸＷＮＴＯＪＱＶＮＮＧＧＵＹＥＴＣＳＥＮＴ" localSheetId="7" hidden="1">#REF!</definedName>
    <definedName name="ＱＶＮＮＧＧＵＹＥＳＣＳＥＮＴＮＭＪＳＱＣＵＺＰＵＤＤＯＰＵＦＷＬＳＪＭＶＪＺＷＸＷＹＲＮＲＧＴＪＬＭＩＵＪＹＱＯＩＴＯＪＱＶＮＩＢＰＡＧＳＢＵＷＪＤＣＺＩＨＳＤＰＳＬＭＵＥＦＫＰＭＢＨＲＡＸＳＩＭＮＭＯＨＤＨＷＤＣＫＭＯＪＷＣＵＬＭＷＬＮＵＺＫＱＳＦＲＱＥＶＤＷＹＬＹＥＢＸＪＵＧＣＡＧＯＷＧＡＦＲＯＤＥＵＥＨＬＧＰＰＯＲＣＧＪＧＧＯＱＲＮＡＨＥＷＮＯＹＭＰＷＵＬＳＦＦＬＲＧＰＦＲＡＮＡＲＡＳＤＶＢＥＣＨＱＸＢＣＨＳＱＦＦＷＺＪＮＨＪＫＪＬＥＨＬＴＧＧＯＪＫＧＴＨＸＷＮＴＯＪＱＶＮＮＧＧＵＹＥＴＣＳＥＮＴ" hidden="1">#REF!</definedName>
    <definedName name="qw" localSheetId="7" hidden="1">#REF!</definedName>
    <definedName name="qw" hidden="1">#REF!</definedName>
    <definedName name="ＲＡＥＺＰＭＮＭＯＨＤＨＷＫＣＫＭＯＪＪＹＱＯＩＴＯＪＱＶＮＭＧＺＮＱＸＯＷＰＲＥＹＸＵＤＣＮＹＫＮＬＲＴＷＸＣＧＥＴＡＫＵＤＢＶＬＱＱＰＳＫＷＬＲＲＺＢＣＹＫＳＯＧＸＺＪＸＺＧＬＷＤＷＰＮＭＡＲＺＳＵＨＭＩＳＱＣＭＺＶＴＺＨＰＺＴＶＳＨＩＹＩＬＰＫＡＥＦＥＧＳＶＺＯＵＵＣＲＮＡＨＥＷＮＷＬＮＵＳＫＱＤＤＲＮＢＫＡＭＶＩＶＢＹＨＹＫＣＨＫＩＯＷＥＩＩＮＩＷＸＯＲＡＥＺＰＹＸＡＳＷＺＩＶＶＤＹＺＶＨＷＬＫＢＶＧＢＷＤＹＹＳＳＦＪＱＺＰＢＫＱＫＩＦＰＮＹＱＷＺＸＣＬＬＷＮＺＰＥＭＣＦＰＴＯＥＢＢＢＨＤＨＷＫＪ" localSheetId="7" hidden="1">#REF!</definedName>
    <definedName name="ＲＡＥＺＰＭＮＭＯＨＤＨＷＫＣＫＭＯＪＪＹＱＯＩＴＯＪＱＶＮＭＧＺＮＱＸＯＷＰＲＥＹＸＵＤＣＮＹＫＮＬＲＴＷＸＣＧＥＴＡＫＵＤＢＶＬＱＱＰＳＫＷＬＲＲＺＢＣＹＫＳＯＧＸＺＪＸＺＧＬＷＤＷＰＮＭＡＲＺＳＵＨＭＩＳＱＣＭＺＶＴＺＨＰＺＴＶＳＨＩＹＩＬＰＫＡＥＦＥＧＳＶＺＯＵＵＣＲＮＡＨＥＷＮＷＬＮＵＳＫＱＤＤＲＮＢＫＡＭＶＩＶＢＹＨＹＫＣＨＫＩＯＷＥＩＩＮＩＷＸＯＲＡＥＺＰＹＸＡＳＷＺＩＶＶＤＹＺＶＨＷＬＫＢＶＧＢＷＤＹＹＳＳＦＪＱＺＰＢＫＱＫＩＦＰＮＹＱＷＺＸＣＬＬＷＮＺＰＥＭＣＦＰＴＯＥＢＢＢＨＤＨＷＫＪ" hidden="1">#REF!</definedName>
    <definedName name="RBIBVITTHYGZBOBPZXITGCAGOVGAFRODEHKOIYDDCFQRQNFWXHVYFDUBOOBGMAKAMCPVSBSEWBECIQYBSEBQRHLUYTJGHGIBEIQEDLGGTHXWNHRMIPFFZZMQXGVIQXRPMVUFXDFEJSSDEXOCKBELGWUUTVOKODRJRTVQDRHZXRZVCHYYSLYKQIQJLYSROXWHSOMSUBMMRWUTCMWTOEIIIKDZDSSACDZMTQIZAKYBHNXEXREPOFOHJWJOLUTEPCY" hidden="1">#N/A</definedName>
    <definedName name="RLPBZNOFPR" localSheetId="7" hidden="1">#REF!</definedName>
    <definedName name="RLPBZNOFPR" hidden="1">#REF!</definedName>
    <definedName name="rytf" localSheetId="7" hidden="1">#REF!</definedName>
    <definedName name="rytf" hidden="1">#REF!</definedName>
    <definedName name="rytu" localSheetId="7" hidden="1">#REF!</definedName>
    <definedName name="rytu" hidden="1">#REF!</definedName>
    <definedName name="SAPBEXdnldView" hidden="1">"6VJBV8MA63D90WOHXHEU9V57V"</definedName>
    <definedName name="SAPBEXsysID" hidden="1">"BWP"</definedName>
    <definedName name="sd" localSheetId="7" hidden="1">#REF!</definedName>
    <definedName name="sd" hidden="1">#REF!</definedName>
    <definedName name="sdrtud" localSheetId="7" hidden="1">#REF!</definedName>
    <definedName name="sdrtud" hidden="1">#REF!</definedName>
    <definedName name="sdtfs" localSheetId="7" hidden="1">#REF!</definedName>
    <definedName name="sdtfs" hidden="1">#REF!</definedName>
    <definedName name="SEBQRHRUYTJNNNP" localSheetId="7" hidden="1">#REF!</definedName>
    <definedName name="SEBQRHRUYTJNNNP" hidden="1">#REF!</definedName>
    <definedName name="sencount" hidden="1">1</definedName>
    <definedName name="SGHXIKOJZDED" localSheetId="7" hidden="1">#REF!</definedName>
    <definedName name="SGHXIKOJZDED" hidden="1">#REF!</definedName>
    <definedName name="SOSHONVXGSAWOFGRFHOTEKEXLWVJUNPCPVSBALWIECIRYJDHTRSISVZVZZYBBFUBAIKLHUBYSTESUBZRYKKYCIXGTCPCIFOGRJORPVEABGSPEFKTXSIGGFIAEHPOWRSOAPEDUPZBINEEYYLQWKUKWFLFMVTFXCFDJRSCDFVKSILVZUKHIHJCYCQIQSUNCRJHBMHCJRRLERDJQHQILXSQNWVGRSQWXFPQVAXMUDNXUPEJJILMPFLLTVDQXTMCEOC" hidden="1">#N/A</definedName>
    <definedName name="SPQPRKGKZMFNPQMZNDVFPKFMRJOHUGMTKSLNAYXAYEFNXYDIFUCLVFCXMJJLEAETZZHJKEMIARSCRTAFBVOBNMARASVGMJSQCNZVTZHPAQCZOPFPSWRGLLKNZCGMMUWXTSOGXZJXZGHOBBPTZNXNZMAFCLDOGLOMSBIMNRDBPQWFJEURSRTMPTBPOWRTGUKJAULGNSJVVJNTHRHTCNMJSQCUZCAGOPAAFRHWEUXQKAYYXASPSIVOWYZVHXPMHRM" localSheetId="7" hidden="1">#REF!</definedName>
    <definedName name="SPQPRKGKZMFNPQMZNDVFPKFMRJOHUGMTKSLNAYXAYEFNXYDIFUCLVFCXMJJLEAETZZHJKEMIARSCRTAFBVOBNMARASVGMJSQCNZVTZHPAQCZOPFPSWRGLLKNZCGMMUWXTSOGXZJXZGHOBBPTZNXNZMAFCLDOGLOMSBIMNRDBPQWFJEURSRTMPTBPOWRTGUKJAULGNSJVVJNTHRHTCNMJSQCUZCAGOPAAFRHWEUXQKAYYXASPSIVOWYZVHXPMHRM" hidden="1">#REF!</definedName>
    <definedName name="STEEJVLAIYBLPKAXYXZ" localSheetId="7" hidden="1">#REF!</definedName>
    <definedName name="STEEJVLAIYBLPKAXYXZ" hidden="1">#REF!</definedName>
    <definedName name="STSUNQUEEMHIERFUTKFPKFMSJJCCQUXHXJSYSQNXVNPLPESKSUWRESIAYSMIPULLFYLXDKBJCETSPYXITFIGMOVVAFCRZISCZUKOWYRNRGMMUWXTGNJCSUESUBHNGZNYXMTMOBOURAYKVHDBHMXQVHETUKUXBWMQRAMPTIPOWYZVEASJDRUAZQXKKQWKUKWFSFLIRIUMRUSYGZAFRODEUXHLGVTTSVNRRFEMHJFRGVULFPOVASSLLZDJXHXJSYS" hidden="1">#N/A</definedName>
    <definedName name="ＳＸＪＧＶＷＭＷＺＤＹＮＳＳＲＵＬＰＥＫＫＳＵＶＳＡＷＯＦＧＱＷＤＢＳＺＭＭＺＥＫＹＩＸＪＳＦＳＹＶＫＷＯＴＷＵＡＩＱＵＵＺＬＩＸＹＯＲＢＦＡＱＰＯＲＪＦＮＡＡＩＤＥＡＮＢＲＱＰＡＶＱＸＣＵＵＮＮＢＦＬＺＪＺＪＰＪＨＥＮＭＸＰＶＹＷＢＫＫＶＣＯＦＴＢＲＶＥＩＤＴＱＲＱＳＬＨＬＡＮＧＯＱＣＰＤＴＬＪＤＮＩＥＬＱＨＨＢＵＨＯＶＭＵＮＰＣＷＶＳＢＡＫＸＡＹＥＯＺＡＥＪＨＶＤＮＸＧＤＹＨＨＨＪＣＹＣＲＸＸＦＨＩＥＲＹＢＳＴＤＳＱＶＦＭＧＺＭＹＸＬＣＫＨＵＨＮＨＧＲＣＰＬＪＭＵＥＹＤＰＭＢＣＳＣＦＪＥＴＹＭＯＡＤＨ" localSheetId="7" hidden="1">#REF!</definedName>
    <definedName name="ＳＸＪＧＶＷＭＷＺＤＹＮＳＳＲＵＬＰＥＫＫＳＵＶＳＡＷＯＦＧＱＷＤＢＳＺＭＭＺＥＫＹＩＸＪＳＦＳＹＶＫＷＯＴＷＵＡＩＱＵＵＺＬＩＸＹＯＲＢＦＡＱＰＯＲＪＦＮＡＡＩＤＥＡＮＢＲＱＰＡＶＱＸＣＵＵＮＮＢＦＬＺＪＺＪＰＪＨＥＮＭＸＰＶＹＷＢＫＫＶＣＯＦＴＢＲＶＥＩＤＴＱＲＱＳＬＨＬＡＮＧＯＱＣＰＤＴＬＪＤＮＩＥＬＱＨＨＢＵＨＯＶＭＵＮＰＣＷＶＳＢＡＫＸＡＹＥＯＺＡＥＪＨＶＤＮＸＧＤＹＨＨＨＪＣＹＣＲＸＸＦＨＩＥＲＹＢＳＴＤＳＱＶＦＭＧＺＭＹＸＬＣＫＨＵＨＮＨＧＲＣＰＬＪＭＵＥＹＤＰＭＢＣＳＣＦＪＥＴＹＭＯＡＤＨ" hidden="1">#REF!</definedName>
    <definedName name="SYGORSXJGVWMPZDYOLLLNG" localSheetId="7" hidden="1">#REF!</definedName>
    <definedName name="SYGORSXJGVWMPZDYOLLLNG" hidden="1">#REF!</definedName>
    <definedName name="TBJUNSEBQRHRUYTJSRUGJNCIIDFANVRJABLACJHYKKXCIWGVHQDRWTCUFXCPVDKOZKIXXORALAYYYATWAIVVDYZZODCTOYTOVASSLLZDKYHXDJDCZIHSKPSQWFFQRVHSAQTDHBRPPORJGJZMYABXKYOGDYIDZGLCCWUFMTKSZMGEBLJUFSVTYAHSTYDAPXVECWMRRQTTWMSSACDZLHZQRBQSZEPVPIWHGULUNPCGDMLWHTPNTCJUOSECQRWZDYO" localSheetId="7" hidden="1">#REF!</definedName>
    <definedName name="TBJUNSEBQRHRUYTJSRUGJNCIIDFANVRJABLACJHYKKXCIWGVHQDRWTCUFXCPVDKOZKIXXORALAYYYATWAIVVDYZZODCTOYTOVASSLLZDKYHXDJDCZIHSKPSQWFFQRVHSAQTDHBRPPORJGJZMYABXKYOGDYIDZGLCCWUFMTKSZMGEBLJUFSVTYAHSTYDAPXVECWMRRQTTWMSSACDZLHZQRBQSZEPVPIWHGULUNPCGDMLWHTPNTCJUOSECQRWZDYO" hidden="1">#REF!</definedName>
    <definedName name="ＴＤＫＥＸＫＶＶＪＡＩＢＤＱＤＪＧＰＯＺＫＷＳＳＡＩＳＭＲＤＡＰＱＧＱＴＸＳＨＭＭＬＪＮＱＧＭＭＵＷＸＴＦＮＪＢＳＴＺＢＩＧＹＥＲＲＦＺＮＸＭＹＨＵＨＮＫＴＬＷＯＴＷＵＡＪＯＯＴＦＣＲＳＡＫＯＩＹＷＷＶＹＱＵＸＧＰＸＳＴＰＣＱＧＥＶＱＡＶＲＸＤＵＵＨＶＺＧＵＤＴＦＪＤＢＹＩＧＲＪＰＳＱＷＥＦＰＪＶＭＡＩＹＣＬＨＸＶＶＵＸＰＭＰＦＺＨＪＫＧＴＨＸＰＮＨＲＷＤＩＡＡＴＭＡＬＲＺＰＹＲＴＧＡＺＷＦＤＰＡＥＣＨＪＱＢＣＨＭＪＹＦＰＫＨＣＳＷＸＷＹＲＮＲＧＮＭＵＷＸＴＧＮＫＨＩＴＨＪＱＶＧＮＧＺＮＭＡＲＡＴＶＩＶＡ" localSheetId="7" hidden="1">#REF!</definedName>
    <definedName name="ＴＤＫＥＸＫＶＶＪＡＩＢＤＱＤＪＧＰＯＺＫＷＳＳＡＩＳＭＲＤＡＰＱＧＱＴＸＳＨＭＭＬＪＮＱＧＭＭＵＷＸＴＦＮＪＢＳＴＺＢＩＧＹＥＲＲＦＺＮＸＭＹＨＵＨＮＫＴＬＷＯＴＷＵＡＪＯＯＴＦＣＲＳＡＫＯＩＹＷＷＶＹＱＵＸＧＰＸＳＴＰＣＱＧＥＶＱＡＶＲＸＤＵＵＨＶＺＧＵＤＴＦＪＤＢＹＩＧＲＪＰＳＱＷＥＦＰＪＶＭＡＩＹＣＬＨＸＶＶＵＸＰＭＰＦＺＨＪＫＧＴＨＸＰＮＨＲＷＤＩＡＡＴＭＡＬＲＺＰＹＲＴＧＡＺＷＦＤＰＡＥＣＨＪＱＢＣＨＭＪＹＦＰＫＨＣＳＷＸＷＹＲＮＲＧＮＭＵＷＸＴＧＮＫＨＩＴＨＪＱＶＧＮＧＺＮＭＡＲＡＴＶＩＶＡ" hidden="1">#REF!</definedName>
    <definedName name="TELSIRKMZTSPYWITFIGZGRSWBZNVFPYWQGLLKNFRGNMHJFRZVNEFQEGNSDJIVGGULTMOBOUMKVGTPNMUEYDPMBCSCUPFJKJLXAETAZHWSEMIARSDRTAYQXJJXBHWFSBOBHENFQINQOUDKOFRODEUXHLFFFEHZCGOCBJEGCODCTNYTOVASSLLZDJYHXDKECZIHSKQSRWFFQRWHYGWZJNIXVVUBXBQDWEGHDQEXVPZVQXCTTNFQWEUDKWRPMVUFQC" hidden="1">#N/A</definedName>
    <definedName name="ＴＥＰＣＹＷＣＫＲＣＷＢＮＫＺＡＱＡＤＨＢＬＬＫＮＺＣＧＱＰＸＺＢＸＪＲＮＦＷＸＨＷＹＦＤＶＢＯＱＶＢＰＺＯＡＪＷＪＰＭＶＮＳＸＡＹＥＭＵＹＹＤＰＰＱＨＫＴＹＳＩＧＧＦＩＡＥＨＰＤＺＵＶＲＥＳＩＨＹＳＣＸＴＡＬＬＥＥＳＷＣＱＡＱＣＬＲＬＫＨＱＢＴＺＢＡＦＯＯＺＡＦＱＨＷＤＵＶＺＵＫＨＩＨＪＣＹＣＲＥＸＦＨＩＥＲＫＣＡＵＥＺＶＣＨＹＹＳＬＺＫＱＸＬＥＧＴＮＭＪＳＲＣＮＺＣＩＪＲＢＣＨＭＪＹＧＰＺＪＧＢＪＫＪＬＥＡＥＴＡＺＨＪＬＩＰＬＤＫＵＪＬＳＸＩＯＩＢＰＡＺＮＥＮＧＩＶＩＮＶＵＦＱＣＹＷＣＬＳＤＸＣＺＯＰ" localSheetId="7" hidden="1">#REF!</definedName>
    <definedName name="ＴＥＰＣＹＷＣＫＲＣＷＢＮＫＺＡＱＡＤＨＢＬＬＫＮＺＣＧＱＰＸＺＢＸＪＲＮＦＷＸＨＷＹＦＤＶＢＯＱＶＢＰＺＯＡＪＷＪＰＭＶＮＳＸＡＹＥＭＵＹＹＤＰＰＱＨＫＴＹＳＩＧＧＦＩＡＥＨＰＤＺＵＶＲＥＳＩＨＹＳＣＸＴＡＬＬＥＥＳＷＣＱＡＱＣＬＲＬＫＨＱＢＴＺＢＡＦＯＯＺＡＦＱＨＷＤＵＶＺＵＫＨＩＨＪＣＹＣＲＥＸＦＨＩＥＲＫＣＡＵＥＺＶＣＨＹＹＳＬＺＫＱＸＬＥＧＴＮＭＪＳＲＣＮＺＣＩＪＲＢＣＨＭＪＹＧＰＺＪＧＢＪＫＪＬＥＡＥＴＡＺＨＪＬＩＰＬＤＫＵＪＬＳＸＩＯＩＢＰＡＺＮＥＮＧＩＶＩＮＶＵＦＱＣＹＷＣＬＳＤＸＣＺＯＰ" hidden="1">#REF!</definedName>
    <definedName name="TGOKCTUETVCARYLINTHRGSANTQZQCUZCAGOWZAFRODEUSWRHEFEGZCGOCBJENZODCTNYTOVASRLLZDCLBNWCWVSBZLDILJPXYJGSJXFWZYTIGGFIAXBQDWEGHDPETLJDUQXCTTNGTFLVDWYLFEBKJUFFEJLSDEJNLTCMWTOEIIHKCZDSYYGIJFLHZQRBQDITATMALLHQJLYLROXWHSEAPYFQKPAYNNEORBRVVVXJMQFLLTVWQYUMDEODFWNUHHU" localSheetId="7" hidden="1">#REF!</definedName>
    <definedName name="TGOKCTUETVCARYLINTHRGSANTQZQCUZCAGOWZAFRODEUSWRHEFEGZCGOCBJENZODCTNYTOVASRLLZDCLBNWCWVSBZLDILJPXYJGSJXFWZYTIGGFIAXBQDWEGHDPETLJDUQXCTTNGTFLVDWYLFEBKJUFFEJLSDEJNLTCMWTOEIIHKCZDSYYGIJFLHZQRBQDITATMALLHQJLYLROXWHSEAPYFQKPAYNNEORBRVVVXJMQFLLTVWQYUMDEODFWNUHHU" hidden="1">#REF!</definedName>
    <definedName name="THRGSBOBHENASXAPYFJKPAYMNEHQBQOONQIMPYLLTOPJXNMCXHCYEKBBUVIMTHRGNTNLIRQBTNLRZALLQCSHPFISWRHEFEKHKZNFOPRNZODVTNXTOVADXQDPNENGIVZWFELYBZEGNYZEJGOXHROKOPOQRUJQQYZBXJRNIJTHKQWGNGANYYMDQSFSXUDCNYLHFLTALFKWTIJUXBWMCBEPTWMSSNOKXMEVWHVXECUYZMQXLVKWFSFLIRFXCFDJSOP" hidden="1">#N/A</definedName>
    <definedName name="TJVEKEOXWHZFHGLUUFGLWNCJADMRLHHGJBYBQEWFGIEQFUMKDXEVEXZMGEBKJUFSUTYAHHMRODLUEOLGWABACVRVKQQJKGSAWOFFTWDISZTMZLKYGZBOBGDMLWHUQOUCJUOTFCRXHJNIYCDNYCFUBAIKMIUCYQHISHJQUBNNBFMAJZLUHUAXGYJORPVELPQUGDSTJNWAAXXXZSVPCCKFGCPDTSIDNIELQHHBDIOCMBNWCWVSBTLQTRXGGRSWIZO" localSheetId="7" hidden="1">#REF!</definedName>
    <definedName name="TJVEKEOXWHZFHGLUUFGLWNCJADMRLHHGJBYBQEWFGIEQFUMKDXEVEXZMGEBKJUFSUTYAHHMRODLUEOLGWABACVRVKQQJKGSAWOFFTWDISZTMZLKYGZBOBGDMLWHUQOUCJUOTFCRXHJNIYCDNYCFUBAIKMIUCYQHISHJQUBNNBFMAJZLUHUAXGYJORPVELPQUGDSTJNWAAXXXZSVPCCKFGCPDTSIDNIELQHHBDIOCMBNWCWVSBTLQTRXGGRSWIZO" hidden="1">#REF!</definedName>
    <definedName name="TOKRWNNHANZFMDLEGNMJSQCNZCAGHPAAFKQYHRJEUYBDWSWLRRZBSFMIARTDRTAGQXQKXIIYHACPCIFOMYJVAGPWHBFRPDEVFHLGWABAZDGWCCOQMYWOFGQFHOMVIIWAGUEUGPCPVSBSYEHFLTBEFKNCDTWGKFUSSRUMQTCPPXSANBRQHBLGCJOFFZZMRXLVKRXRQNWVGYDGEKTTEEGXMTKNWBOMMLNGCGVJBJLNIDTLJDNIELQHHBUITZGRKMZ" hidden="1">#N/A</definedName>
    <definedName name="TQFNWGQNIXCCBHDHWCCKMNJWDZRDOCELQBIBUITTHXGEREKHQOALXTRXYJDHTRFGXHJNIWXWYKNRGNMUWXTGNKCXHVXEDUBNMRXLVKXFSGLIRJUMSNSBIMNSDBPQNWAVLJJIKDGNAAIDEAMBQPGNJELQHHBBPTZNYKTZTSPYWIAFIGMUVGFRHWXAKOJYWHJCYCREXFHIERFVNKJEZGMDDWQDOVCEXZMGFCLKVMPNTUCNNSXUJRAKURMCGGGIAET" hidden="1">#N/A</definedName>
    <definedName name="TRXFNQRWIFUVLOYCXMKKJMSVDRQZTVRDSHIDNIDKQHHAAOSZNWMYHNHGDNZRWZXDLMXXCYNVLOYCXNKVYQNQGTMUAWIXMECWHCXEJBAUNBMTKTMOBWTDBMXKNLQSZKLQVSISCLJDTYYXDADTZZHJKGSARIJTIKRWHNHAOZYMDMFHUHNNLXHUQOUCKUOTFCDTDGKFVZAZBNQUJPPXZAWJQIZAKZBIRYLLYDJXHXJSESXUDJBGJHNWDHISQEFWZIS" hidden="1">#N/A</definedName>
    <definedName name="TSJEOJEL" hidden="1">#N/A</definedName>
    <definedName name="TTBDKWEASJLVJLSXIPIBPOCTCVXKXCZJHSYUSYHNHMYVKLBLOSNCHHGJUKZFFNPQMZGDVMNXLOUTKSSGKQEOEQZMZKTKWOTWUAIQUUZLIXYORBFECCBEWZDLZYGBDZLAPOFSNIPUMLFFTSGQFSAHBZWFEPHNPOKKVWBMDSAQTDHBEEDGYVYOBUCEFBNCRJHBMKRWOOHAOZFNDMFHUONKTRDPSQWXFPQVAXMUDNXUPERQTLIMBHHPRSOAIEWDNCE" localSheetId="7" hidden="1">#REF!</definedName>
    <definedName name="TTBDKWEASJLVJLSXIPIBPOCTCVXKXCZJHSYUSYHNHMYVKLBLOSNCHHGJUKZFFNPQMZGDVMNXLOUTKSSGKQEOEQZMZKTKWOTWUAIQUUZLIXYORBFECCBEWZDLZYGBDZLAPOFSNIPUMLFFTSGQFSAHBZWFEPHNPOKKVWBMDSAQTDHBEEDGYVYOBUCEFBNCRJHBMKRWOOHAOZFNDMFHUONKTRDPSQWXFPQVAXMUDNXUPERQTLIMBHHPRSOAIEWDNCE" hidden="1">#REF!</definedName>
    <definedName name="TTGKRFPEQZMZFCLDOGLOKSAEEGETUKNXBVLJJILDHKSKXMLCWHCXEJBAUUIMSGQKTZTROYWHZFIGMUVFWIZNVLPYCXNKLKMFBFUHNPQMZNDVSIEZGLCCWPDOUKTMOBVCLKVGAYEGNYZDIGUCMWFCXNRSRTUXMTTBCEAMUQIZALTAFPWQJWIHVGZBOBHENLXIUQOUCKTYKHWXNXAEZOFEGSVZOVUCEFBO" localSheetId="7" hidden="1">#REF!</definedName>
    <definedName name="TTGKRFPEQZMZFCLDOGLOKSAEEGETUKNXBVLJJILDHKSKXMLCWHCXEJBAUUIMSGQKTZTROYWHZFIGMUVFWIZNVLPYCXNKLKMFBFUHNPQMZNDVSIEZGLCCWPDOUKTMOBVCLKVGAYEGNYZDIGUCMWFCXNRSRTUXMTTBCEAMUQIZALTAFPWQJWIHVGZBOBHENLXIUQOUCKTYKHWXNXAEZOFEGSVZOVUCEFBO" hidden="1">#REF!</definedName>
    <definedName name="TTNNAFLZJYKTZU" hidden="1">#N/A</definedName>
    <definedName name="TUESVBHRY" hidden="1">#N/A</definedName>
    <definedName name="TUFTVCH" localSheetId="7" hidden="1">#REF!</definedName>
    <definedName name="TUFTVCH" hidden="1">#REF!</definedName>
    <definedName name="tuiot" localSheetId="7" hidden="1">#REF!</definedName>
    <definedName name="tuiot" hidden="1">#REF!</definedName>
    <definedName name="TUWSEMIARSCRTAFQWQJXIHWEXZMAFCLKVEAYEMUEYDPMBCSCFJETYYLXAETLTVWSEUMDEODFMKCIVVJNTLBNWJWBYHZKCILJOXLMRCAPPGJTXRQQQSLOSANNVQRNAODFZJEAHMDDXXKPVJTIUDJECZSDVBECIQQBCHTJRHKUYTJGGGIBXBQDWEGHBQFXVPZVQXCUTNGUFLSJWYLFEBKIUFRUSYAHNRWUIQAKTOEIJIOLOEKKFGCPEWNOYNPWBLX" hidden="1">#N/A</definedName>
    <definedName name="ＴＶＩＣＢＹＨＣＮＺＣＡＧＩＰＡＢＦＫＩＱＺＪＴＱＬＡＦＦＥＨＺＷＺＰＶＯＱＲＮＡＨＥＷＭＷＬＮＵＺＫＱＫＤＲＣＢＰＧＴＶＩＶＢＹＨＣＮＺＶＴＺＩＰＡＵＹＫＩＪＡＫＭＱＬＢＦＧＦＨＴＷＡＰＷＣＥＦＢＮＶＲＬＮＸＬＮＵＴＫＲＥＥＲＶＣＱＡＰＢＪＷＢＹＨＺＫＣＩＬＪＯＸＥＩＪＯＺＸＭＮＤＢＦＡＱＮＮＮＰＩＬＰＸＫＫＳＮＩＶＪＺＹＰＪＴＯＫＲＷＮＮＨＨＵＺＸＨＸＪＳＹＳＲＯＸＶＨＺＥＨＦＬＴＵＦＣＯＦＴＢＲＶＵＯＥＣＣＢＥＷＴＷＬＺＳＡＢＤＺＬＡＰＨＦＺＷＳＹＥＶＶＯＩＶＧＮＤＭＦＨＡＹＶＥＤＯＺＬＯＸＹＧＱＲ" localSheetId="7" hidden="1">#REF!</definedName>
    <definedName name="ＴＶＩＣＢＹＨＣＮＺＣＡＧＩＰＡＢＦＫＩＱＺＪＴＱＬＡＦＦＥＨＺＷＺＰＶＯＱＲＮＡＨＥＷＭＷＬＮＵＺＫＱＫＤＲＣＢＰＧＴＶＩＶＢＹＨＣＮＺＶＴＺＩＰＡＵＹＫＩＪＡＫＭＱＬＢＦＧＦＨＴＷＡＰＷＣＥＦＢＮＶＲＬＮＸＬＮＵＴＫＲＥＥＲＶＣＱＡＰＢＪＷＢＹＨＺＫＣＩＬＪＯＸＥＩＪＯＺＸＭＮＤＢＦＡＱＮＮＮＰＩＬＰＸＫＫＳＮＩＶＪＺＹＰＪＴＯＫＲＷＮＮＨＨＵＺＸＨＸＪＳＹＳＲＯＸＶＨＺＥＨＦＬＴＵＦＣＯＦＴＢＲＶＵＯＥＣＣＢＥＷＴＷＬＺＳＡＢＤＺＬＡＰＨＦＺＷＳＹＥＶＶＯＩＶＧＮＤＭＦＨＡＹＶＥＤＯＺＬＯＸＹＧＱＲ" hidden="1">#REF!</definedName>
    <definedName name="ty" localSheetId="7" hidden="1">#REF!</definedName>
    <definedName name="ty" hidden="1">#REF!</definedName>
    <definedName name="tyui" localSheetId="7" hidden="1">#REF!</definedName>
    <definedName name="tyui" hidden="1">#REF!</definedName>
    <definedName name="ＵＡＩＪＴＵＺＬＢＪＺＤＭＱＬＸＸＷＺＲＯＲＧＵＮＶＷＹＵＧＶＮＬＧＱＬＧＮＳＫＫＤＷＫＶＣＪＺＩＢＤＶＵＲＡＺＫＶＨＫＩＯＱＸＩＪＮＳＱＥＭＳＢＹＴＪＯＯＮＱＩＥＩＸＥＤＬＮＰＬＸＦＲＩＪＵＩＫＲＷＨＯＨＡＯＺＺＰＸＱＳＦＳＹＶＥＤＯＺＬＨＦＬＵＢＭＧＫＷＵＶＬＶＹＣＸＭＲＲＱＴＥＩＬＢＨＡＣＤＺＭＴＱＩＹＩＸＺＧＥＶＣＰＰＤＨＮＢＭＹＨＵＨＶＥＷＨＺＴＲＸＦＭＱＲＷＩＦＴＪＭＷＡＶＬＩＩＩＫＤＧＫＳＦＦＮＩＪＦＳＧＧＸＳＣＸＴＺＦＨＢＢＯＴＺＮＸＮＺＩＯＩＧＤＭＬＷＯＵＧＭＵＶＦＧＬＸＮＣＫＡＤＮＫＡ" localSheetId="7" hidden="1">#REF!</definedName>
    <definedName name="ＵＡＩＪＴＵＺＬＢＪＺＤＭＱＬＸＸＷＺＲＯＲＧＵＮＶＷＹＵＧＶＮＬＧＱＬＧＮＳＫＫＤＷＫＶＣＪＺＩＢＤＶＵＲＡＺＫＶＨＫＩＯＱＸＩＪＮＳＱＥＭＳＢＹＴＪＯＯＮＱＩＥＩＸＥＤＬＮＰＬＸＦＲＩＪＵＩＫＲＷＨＯＨＡＯＺＺＰＸＱＳＦＳＹＶＥＤＯＺＬＨＦＬＵＢＭＧＫＷＵＶＬＶＹＣＸＭＲＲＱＴＥＩＬＢＨＡＣＤＺＭＴＱＩＹＩＸＺＧＥＶＣＰＰＤＨＮＢＭＹＨＵＨＶＥＷＨＺＴＲＸＦＭＱＲＷＩＦＴＪＭＷＡＶＬＩＩＩＫＤＧＫＳＦＦＮＩＪＦＳＧＧＸＳＣＸＴＺＦＨＢＢＯＴＺＮＸＮＺＩＯＩＧＤＭＬＷＯＵＧＭＵＶＦＧＬＸＮＣＫＡＤＮＫＡ" hidden="1">#REF!</definedName>
    <definedName name="UDWYLFEAKIUERUSYZHEINLZHRBKHCSWXKCZCRYYGHJFRZVNEBATGSRFQJLYLQNXVGREAYEMUEYAYMNDOQUPFJKJLXPELLTUWSEMIARSCRTAYQWVJNTHRHTCPCQZQCUZCAGOWAAFRODEUXHLHFFEHZRANNVQRNZODCZJEAHMDDXXKGUEUGPVPNFDPHMPNTBCMNSEUJRWFJEUSSRUMJMBTBDEAMBQIGALGUZRQKDRCIPGPIKXRQMWRCORPVXEPPUZ" hidden="1">#N/A</definedName>
    <definedName name="UELEYLWWKBJCEREKHQPTFBZFOVLQCZOPADHCSWXWYKNRGNMUWXTGNKEPCPURASHMPNTBJNNSEBCTWFJEUSSRUMPNAAIDEAMBQPGALGTZQQJJXBIWGVHQWQPMVQIOQPUDDOPUFWLUXHLGWTTTVOKODQJRTUQDRHICMHDKPGGATHKRIQJLEDZJHTDQTRXYGQRMKYGPAJGBRHGJBYBQXXFGICJFXOQAOQXDNUNHUFFTJSLLYEBKJUFRNLRAHSMQCAO" localSheetId="7" hidden="1">#REF!</definedName>
    <definedName name="UELEYLWWKBJCEREKHQPTFBZFOVLQCZOPADHCSWXWYKNRGNMUWXTGNKEPCPURASHMPNTBJNNSEBCTWFJEUSSRUMPNAAIDEAMBQPGALGTZQQJJXBIWGVHQWQPMVQIOQPUDDOPUFWLUXHLGWTTTVOKODQJRTUQDRHICMHDKPGGATHKRIQJLEDZJHTDQTRXYGQRMKYGPAJGBRHGJBYBQXXFGICJFXOQAOQXDNUNHUFFTJSLLYEBKJUFRNLRAHSMQCAO" hidden="1">#REF!</definedName>
    <definedName name="ＵＧＷＬＴＪＭＷＡＶＫＩＩＩＫＤＺＤＳＦＹＧＤＺＬＡＰＨＦＺＫＦＡＨＭＥＥＸＱＥＰＺＱＹＲＴＧＡＺＷＦＥＰＡＭＰＮＴＶＣＮＯＳＰＤＬＵＦＯＬＧＷＡＢＡＣＧＫＺＦＦＮＰＱＭＹＧＣＵＬＭＡＣＪＯＹＦＺＳＧＦＴＫＴＭＣＱＶＳＢＡＬＷＩＥＤＩＮＹＲＷＩＦＵＶＬＶＹＣＸＮＲＲＲＴＸＡＰＷＷＥＦＨＤＰＸＴＬＣＤＯＣＥＬＪＷＪＪＷＢＨＶＦＵＧＰＣＱＶＳＢＴＥＷＢＥＣＳＡＥＥＪＶＳＨＩＹＡＥＹＯＭＭＬＯＧＫＮＷＪＪＲＣＸＫＹＯＮＥＹＩＤＵＺＲＲＫＫＹＣＪＸＧＷＩＲＸＲＱＮＷＵＧＹＤＧＭＶＶＧＨＬＸＯＣＫＡＥＮＢＱＯＯＮＱ" localSheetId="7" hidden="1">#REF!</definedName>
    <definedName name="ＵＧＷＬＴＪＭＷＡＶＫＩＩＩＫＤＺＤＳＦＹＧＤＺＬＡＰＨＦＺＫＦＡＨＭＥＥＸＱＥＰＺＱＹＲＴＧＡＺＷＦＥＰＡＭＰＮＴＶＣＮＯＳＰＤＬＵＦＯＬＧＷＡＢＡＣＧＫＺＦＦＮＰＱＭＹＧＣＵＬＭＡＣＪＯＹＦＺＳＧＦＴＫＴＭＣＱＶＳＢＡＬＷＩＥＤＩＮＹＲＷＩＦＵＶＬＶＹＣＸＮＲＲＲＴＸＡＰＷＷＥＦＨＤＰＸＴＬＣＤＯＣＥＬＪＷＪＪＷＢＨＶＦＵＧＰＣＱＶＳＢＴＥＷＢＥＣＳＡＥＥＪＶＳＨＩＹＡＥＹＯＭＭＬＯＧＫＮＷＪＪＲＣＸＫＹＯＮＥＹＩＤＵＺＲＲＫＫＹＣＪＸＧＷＩＲＸＲＱＮＷＵＧＹＤＧＭＶＶＧＨＬＸＯＣＫＡＥＮＢＱＯＯＮＱ" hidden="1">#REF!</definedName>
    <definedName name="UIMSGQGSBHBZWGEPHNQOUCZZEQGVDIRVQGDEDFYUYNFFLCCVPCNUBRATVICBYHCNADBGIPABGLIQZJTQLBFFFHAWAPVVRSOAIEWNOYBINXEYREQPDUCVXKXDAJITCYWCKSCWBNKLBMOSNDHSUGJOUUCEFBNVRJABMACJHREERWCQAPBKXKQIZLCILJPXFIJOAXMNDGQAQNONPILPXKKSNOKXLBAXHCYEKBBUVIMTHRGSBNLIRQBTZCAFOOZAFQH" hidden="1">#N/A</definedName>
    <definedName name="UNBMTAQZSUHBAXGEQBNQOUOZAEJHVDNXGEYEEEGZVZOUUPRMZGDVMNXLOVAKRLERDCQBUWJWBYIGRAWUAIMGLWUVLVYCXNDCEQTXMTSACDZFCULMWKNTSJQDDQVBPZOAIVAXGYJBHKIOWDHYKHWXNRAEZPMNMOHKOWJJRMVHWLKBVFBWDLLEESWCQBNWCWVSBAOUXVBJKUVAMCRZPSCGAZAZBUQUJWPXZAWJXNFDXOJQVMMGZNYEOXPSEZXUDCN" hidden="1">#N/A</definedName>
    <definedName name="USYGOYSX" localSheetId="7" hidden="1">#REF!</definedName>
    <definedName name="USYGOYSX" hidden="1">#REF!</definedName>
    <definedName name="UTWOSVERRZUVRD" hidden="1">#N/A</definedName>
    <definedName name="UUHMSGQFSAH" hidden="1">#N/A</definedName>
    <definedName name="UXHLGW" localSheetId="7" hidden="1">#REF!</definedName>
    <definedName name="UXHLGW" hidden="1">#REF!</definedName>
    <definedName name="VAAZCNRUJQPYZBXJVNEFQEGNLDJWWKOUISIUDQURASDVADBHQXBCGSPEHKUYSIGGFIAEHQDDLSINFFYYMQXLUKWFLFEVUFXCFVDEOPUGWLTJMWAVKIIIKKODRJRTVQDRHZCNIDKPHGATHSRHQJLYSROXVHSEHFLMUFFKYMUEOGBRVVIBXBQXWETPCJFYOQAOQXDNUNHUFFVEXZMZEBKJUFSXDLTEXCOLABRBEIDTXYXZADSZSUVRPMEVWMPWULS" localSheetId="7" hidden="1">#REF!</definedName>
    <definedName name="VAAZCNRUJQPYZBXJVNEFQEGNLDJWWKOUISIUDQURASDVADBHQXBCGSPEHKUYSIGGFIAEHQDDLSINFFYYMQXLUKWFLFEVUFXCFVDEOPUGWLTJMWAVKIIIKKODRJRTVQDRHZCNIDKPHGATHSRHQJLYSROXVHSEHFLMUFFKYMUEOGBRVVIBXBQXWETPCJFYOQAOQXDNUNHUFFVEXZMZEBKJUFSXDLTEXCOLABRBEIDTXYXZADSZSUVRPMEVWMPWULS" hidden="1">#REF!</definedName>
    <definedName name="VGSONSBITNSDB" localSheetId="7" hidden="1">#REF!</definedName>
    <definedName name="VGSONSBITNSDB" hidden="1">#REF!</definedName>
    <definedName name="VHHVZGUDTFOBOURARDVADBH" localSheetId="7" hidden="1">#REF!</definedName>
    <definedName name="VHHVZGUDTFOBOURARDVADBH" hidden="1">#REF!</definedName>
    <definedName name="VQDRHZXRBWSTKKDXKKRIQJLYGDHMKYGQAJHBRWWVYQNQFMLKLHUBYQHISGJPVFMFUGFTKTLOAOTQZYJUGPVELWCOLABRBEIDTXXOZDGVCCKLNJVHZQSCQSZYPWIIWAHVFUGPEJGQHTKQTRXFMQRWNCDTWZUJHHHJCFJREEMHIERFUSNXSOUARZZNRXLVLXGMGKTRDVADBHPQBBGSIXFVYIMLJJILDADSGYHIKGSHWOMZUPWBTSMFTZGXGZBOIGD" localSheetId="7" hidden="1">#REF!</definedName>
    <definedName name="VQDRHZXRBWSTKKDXKKRIQJLYGDHMKYGQAJHBRWWVYQNQFMLKLHUBYQHISGJPVFMFUGFTKTLOAOTQZYJUGPVELWCOLABRBEIDTXXOZDGVCCKLNJVHZQSCQSZYPWIIWAHVFUGPEJGQHTKQTRXFMQRWNCDTWZUJHHHJCFJREEMHIERFUSNXSOUARZZNRXLVLXGMGKTRDVADBHPQBBGSIXFVYIMLJJILDADSGYHIKGSHWOMZUPWBTSMFTZGXGZBOIGD" hidden="1">#REF!</definedName>
    <definedName name="VQGLLKMYBFUBAIKMFNJBSUESUBARYKKYCJXHUCPDIFOGRJPRQQXBCGSQEFWZIMIGGFIAEHQDDLGHDPFDUPZUINFEYYMQWKVHQWQPMVTFXCOUDDAFQHWEUSWRHEFEGZVZOBUCEFBOCVTNXTOVARRLESDJSBUWJDCZIGSDPSQWXFQQVAXGPZJGBQVGIBXBQXWEGHDQXUMDEOCFMRTNGUFESJSLNANBKJUFRNLLSDXCNLZARBDICIIHKVZCKJRTVQD" hidden="1">#N/A</definedName>
    <definedName name="VZAEQOCDUXGK" localSheetId="7" hidden="1">#REF!</definedName>
    <definedName name="VZAEQOCDUXGK" hidden="1">#REF!</definedName>
    <definedName name="WABACVRVK" localSheetId="7" hidden="1">#REF!</definedName>
    <definedName name="WABACVRVK" hidden="1">#REF!</definedName>
    <definedName name="WHSEAYEN" localSheetId="7" hidden="1">#REF!</definedName>
    <definedName name="WHSEAYEN" hidden="1">#REF!</definedName>
    <definedName name="WHZEHFLUUFGKWNBJADMQLIJIKDZDSFYGIJFSGWOMGQLZFWWPJWHGXGYBNIGDMLWHTWUACJUVQNCKTDVQGKLKMFBFUBAIKMHUCYQHIADJPZGZTGRRYHACPTQZYJUHDBGPSMRDAPSCEIDTXYXZLOSHONVXGTAXPGHRFIOPWJJXBHRGSBOBHENFQHKIOWKLQCZOPFISWQGQPRKNRZMMUPQMZNNEYIEZGLCCWWKOUISIUDJDBTSDVADBBBMNRDUJQHK" hidden="1">#N/A</definedName>
    <definedName name="WIQMEVXHVXEFMZZMRXLVKWERXUDUGYDGEKSAEEJVSHINWAVLJJWPSWERRZUVRETSJDNJELQHHBBPTZIYKTFDAJITLRTSXGCDIUKZHLVZUKHIHJCYCRIQSUQCRGYWQAWJPGGZTGRYFVEXZMGFCLGRDGEKMTEFJOMUEOXUPFJKJLEAETAZVWSEMIAROCELRBIBVITTHYGZBOBPZXITGCAGOWGAFRODFPSWRHLLLNZCGNMUWXTGNKCTUESVCAJWWKO" hidden="1">#N/A</definedName>
    <definedName name="ＷＪＵＵＩＺＨＡＣＲＸＴＤＢＭＹＵＳＹＨＯＺＴＸＪＨＶＷＮＸＺＡＱＵＵＵＷＩＬＳＺＺＨＩＫＧＳＡＷＯＦＧＱＦＨＯＭＥＫＸＸＥＫＹＩＸＪＳＦＴＹＶＥＷＨＺＥＨＦＩＱＵＵＺＬＩＸＹＯＲＨＢＲＰＰＯＲＪＮＱＺＷＥＺＡＷＪＸＭＬＣＸＨＭＴＹＱＰＪＪＸＢＨＶＦＶＥＫＥＤＡＪＶＮＳＶＴＷＷＨＩＮＹＰＥＬＣＦＰＴＮＤＢＢＡＫＧＫＺＭＦＮＰＱＭＺＮＤＶＴＮＸＳＯＶＡＧＺＳＧＲＸＦＶＥＸＯＩＧＤＡＬＷＩＬＪＰＲＹＪＪＯＴＱＣＭＷＦＣＸＮＳＳＲＴＭＩＭＢＩＨＰＲＤＱＸＴＬＣＥＯＣＥＬＲＢＩＢＶＩＴＴＨＸＧＤＱＤＪＦＰＮＺＪＷ" localSheetId="7" hidden="1">#REF!</definedName>
    <definedName name="ＷＪＵＵＩＺＨＡＣＲＸＴＤＢＭＹＵＳＹＨＯＺＴＸＪＨＶＷＮＸＺＡＱＵＵＵＷＩＬＳＺＺＨＩＫＧＳＡＷＯＦＧＱＦＨＯＭＥＫＸＸＥＫＹＩＸＪＳＦＴＹＶＥＷＨＺＥＨＦＩＱＵＵＺＬＩＸＹＯＲＨＢＲＰＰＯＲＪＮＱＺＷＥＺＡＷＪＸＭＬＣＸＨＭＴＹＱＰＪＪＸＢＨＶＦＶＥＫＥＤＡＪＶＮＳＶＴＷＷＨＩＮＹＰＥＬＣＦＰＴＮＤＢＢＡＫＧＫＺＭＦＮＰＱＭＺＮＤＶＴＮＸＳＯＶＡＧＺＳＧＲＸＦＶＥＸＯＩＧＤＡＬＷＩＬＪＰＲＹＪＪＯＴＱＣＭＷＦＣＸＮＳＳＲＴＭＩＭＢＩＨＰＲＤＱＸＴＬＣＥＯＣＥＬＲＢＩＢＶＩＴＴＨＸＧＤＱＤＪＦＰＮＺＪＷ" hidden="1">#REF!</definedName>
    <definedName name="ＷＫＯＶＪＳＩＵＤＪＤＣＺＩＨＳＫＰＳＱＷＨＲＳＸＪＺＯＷＭＰＺＤＣＺＡＺＢＵＱＵＪＸＰＸＺＢＹＭＢＴＲＫＧＢＩＮＥＥＹＲＦＱＷＤＵＤＷＭＧＦＣＺＫＶＩＫＪＯＱＸＩＪＯＳＴＢＫＵＥＢＷＭＱＲＱＳＬＨＬＡＧＤＦＧＣＯＷＳＫＢＣＮＢＤＫＢＩＣＶＩＩＷＭＶＯＱＤＱＷＴＣＢＬＹＵＳＶＣＮＨＬＸＶＪＫＢＬＮＲＭＣＧＨＧＷＺＤＳＹＹＧＩＪＬＴＰＨＹＺＩＫＲＰＨＯＡＣＨＮＢＬＢＮＷＩＷＢＹＨＺＫＪＭＫＱＺＧＫＫＱＮＣＤＴＷＧＫＦＵＳＬＯＧＫＮＷＪＪＲＭＮＪＴＩＨＹＴＤＹＴＺＲＲＫＫＹＣＩＸＧＷＩＺＴＲＯＹＷＨＺＦＰＶＤ" localSheetId="7" hidden="1">#REF!</definedName>
    <definedName name="ＷＫＯＶＪＳＩＵＤＪＤＣＺＩＨＳＫＰＳＱＷＨＲＳＸＪＺＯＷＭＰＺＤＣＺＡＺＢＵＱＵＪＸＰＸＺＢＹＭＢＴＲＫＧＢＩＮＥＥＹＲＦＱＷＤＵＤＷＭＧＦＣＺＫＶＩＫＪＯＱＸＩＪＯＳＴＢＫＵＥＢＷＭＱＲＱＳＬＨＬＡＧＤＦＧＣＯＷＳＫＢＣＮＢＤＫＢＩＣＶＩＩＷＭＶＯＱＤＱＷＴＣＢＬＹＵＳＶＣＮＨＬＸＶＪＫＢＬＮＲＭＣＧＨＧＷＺＤＳＹＹＧＩＪＬＴＰＨＹＺＩＫＲＰＨＯＡＣＨＮＢＬＢＮＷＩＷＢＹＨＺＫＪＭＫＱＺＧＫＫＱＮＣＤＴＷＧＫＦＵＳＬＯＧＫＮＷＪＪＲＭＮＪＴＩＨＹＴＤＹＴＺＲＲＫＫＹＣＩＸＧＷＩＺＴＲＯＹＷＨＺＦＰＶＤ" hidden="1">#REF!</definedName>
    <definedName name="WKVUIZIBDQDIFONYJWSQWE" localSheetId="7" hidden="1">#REF!</definedName>
    <definedName name="WKVUIZIBDQDIFONYJWSQWE" hidden="1">#REF!</definedName>
    <definedName name="WMKKJMEBEUHAIKLHTIXPNHSELQIIBUITZFOHJWQPMVTFQCFDJKKLQVSHPYISPKAEEDGYODJJRTUQCKGYPRBPRYDODWKVUIZIBDQDNWVGREAYEMTEYDPMBCSCFJDMNMOADHWDMNPLXFPGHRFIONELYYYESCSENANTQZQBHKINWWXCOLAGJSWRHEFEGZCGOCBJEGBLAZQKUQLSXOOIIWAJSIUDJDAJITLQTRXGGRSWIZNVLPYTIGGGIBXBQDMOPLP" localSheetId="7" hidden="1">#REF!</definedName>
    <definedName name="WMKKJMEBEUHAIKLHTIXPNHSELQIIBUITZFOHJWQPMVTFQCFDJKKLQVSHPYISPKAEEDGYODJJRTUQCKGYPRBPRYDODWKVUIZIBDQDNWVGREAYEMTEYDPMBCSCFJDMNMOADHWDMNPLXFPGHRFIONELYYYESCSENANTQZQBHKINWWXCOLAGJSWRHEFEGZCGOCBJEGBLAZQKUQLSXOOIIWAJSIUDJDAJITLQTRXGGRSWIZNVLPYTIGGGIBXBQDMOPLP" hidden="1">#REF!</definedName>
    <definedName name="WMPZDYOLMLNGJNVICWYUGVKJGQLGNTKKDDRVCQBDMLWFIGLUUFGLWNCKADNRNKLKMFBFUHAIKLHUJBZTDZUBGXXRKYJPWHACPJIFOMYJVYWCWHIMRPDLVFXSHMMLOGDGWCCKMNJVLDUVFTWDISZTMZKKYJCEREJGVGREAYDMTEYDOMBCSCUPFJJJLXAETZZHJKGTAWRSCRLJBIUUIMTHQGSBOSPYQBTYLQZGKLQBZAQTDHCSPQDVYCKYXFACYKZ" hidden="1">#N/A</definedName>
    <definedName name="WRHLZCNRSYYGIJFRZVNEFQEGNMDKWWDKYIXJSFGDMEPHMPNTCJNOSECGWZJNIDEDFYBFNAAIDEANBRQHAVQXCUUNNBTHRHTCIPMVUFLOMSABLMRDTIQGJTGWTUTVTXMZSACDZPEWUOYUPWBSSMFTEZQZSUHBAWGEQANQOURCDIMKZYISPJZEEDGYVYNUQSTPCJGYPQAORXDNWPCONGPIKSYVEDOZLHFLUBMGKJXYPZBFAQUVUWIXMTSACEBIEWN" localSheetId="7" hidden="1">#REF!</definedName>
    <definedName name="WRHLZCNRSYYGIJFRZVNEFQEGNMDKWWDKYIXJSFGDMEPHMPNTCJNOSECGWZJNIDEDFYBFNAAIDEANBRQHAVQXCUUNNBTHRHTCIPMVUFLOMSABLMRDTIQGJTGWTUTVTXMZSACDZPEWUOYUPWBSSMFTEZQZSUHBAWGEQANQOURCDIMKZYISPJZEEDGYVYNUQSTPCJGYPQAORXDNWPCONGPIKSYVEDOZLHFLUBMGKJXYPZBFAQUVUWIXMTSACEBIEWN" hidden="1">#REF!</definedName>
    <definedName name="ＷＴＣＢＭＥＪＭＫＱＺＺＫＬＰＢＳＧＯＦＩＧＢＲＯＰＯＱＪＦＪＹＬＥＭＯＰＬＹＭＢＺＴＥＱＸＣＴＴＮＧＵＦＬＳＪＳＬＮＡＵＳＰＹＸＩＵＸＶＢＤＫＶＶＡＦＣＲＺＩＳＣＺＬＱＱＰＳＫＨＫＡＧＧＥＧＢＯＷＳＫＢＣＭＢＤＫＰＺＧＢＯＺＺＮＥＭＦＨＵＨＮＫＴＳＤＯＡＱＷＥＭＷＱＶＧＵＶＭＷＹＣＸＮＲＳＲＴＦＩＭＢＩＨＰＲＥＱＹＵＭＤＥＯＤＦＭＫＣＩＶＸＣＩＷＧＶＨＱＤＱＷＴＣＵＦＸＣＦＤＧＯＳＳＸＩＸＸＯＲＢＦＺＰＮＮＭＷＺＤＬＹＹＧＢＣＹＬＺＰＯＦＺＪＥＡＨＭＳＬＬＺＤＪＹＨＸＪＮＨＦＣＭＸＰＵＸＶＢＫＫＶＶＡＭ" localSheetId="7" hidden="1">#REF!</definedName>
    <definedName name="ＷＴＣＢＭＥＪＭＫＱＺＺＫＬＰＢＳＧＯＦＩＧＢＲＯＰＯＱＪＦＪＹＬＥＭＯＰＬＹＭＢＺＴＥＱＸＣＴＴＮＧＵＦＬＳＪＳＬＮＡＵＳＰＹＸＩＵＸＶＢＤＫＶＶＡＦＣＲＺＩＳＣＺＬＱＱＰＳＫＨＫＡＧＧＥＧＢＯＷＳＫＢＣＭＢＤＫＰＺＧＢＯＺＺＮＥＭＦＨＵＨＮＫＴＳＤＯＡＱＷＥＭＷＱＶＧＵＶＭＷＹＣＸＮＲＳＲＴＦＩＭＢＩＨＰＲＥＱＹＵＭＤＥＯＤＦＭＫＣＩＶＸＣＩＷＧＶＨＱＤＱＷＴＣＵＦＸＣＦＤＧＯＳＳＸＩＸＸＯＲＢＦＺＰＮＮＭＷＺＤＬＹＹＧＢＣＹＬＺＰＯＦＺＪＥＡＨＭＳＬＬＺＤＪＹＨＸＪＮＨＦＣＭＸＰＵＸＶＢＫＫＶＶＡＭ" hidden="1">#REF!</definedName>
    <definedName name="WVPPDHNBLBNTOMJSRCUZCAGPPARDTIQGJCXMKKJMEBFUHAIKSFTJBZTDYUBGXJCQBHOFOHJWQOLVTEPQOUVDOOTYVKSBLVSNDHHHGDHWCCKMNHPLDUVFUWDISLERDCQHPIKXLQNWVGRDZXXEPJOAXMNDNQUOEONQBUJPPXZAWJQMEVXHVXUMTFFTXESBRDMZMSKBNEKNLRZHKVHETUKNXBVLJJILDHKTGGUVRESIHXSCXTAFWWQQDHOETFOUONK" localSheetId="7" hidden="1">#REF!</definedName>
    <definedName name="WVPPDHNBLBNTOMJSRCUZCAGPPARDTIQGJCXMKKJMEBFUHAIKSFTJBZTDYUBGXJCQBHOFOHJWQOLVTEPQOUVDOOTYVKSBLVSNDHHHGDHWCCKMNHPLDUVFUWDISLERDCQHPIKXLQNWVGRDZXXEPJOAXMNDNQUOEONQBUJPPXZAWJQMEVXHVXUMTFFTXESBRDMZMSKBNEKNLRZHKVHETUKNXBVLJJILDHKTGGUVRESIHXSCXTAFWWQQDHOETFOUONK" hidden="1">#REF!</definedName>
    <definedName name="WVXQMQFSLTVWSFTJBZTD" hidden="1">#N/A</definedName>
    <definedName name="WVYQCRYXFHIEDZRIJUIKRWHOHGRRFWEXXLQNWVGRDZYDMTEYDOMABSCUPEJJILWADTKSUWRELICDOCELJBHUUIMSGQGSBOBHEQBTYBZFOVZAEZOPFISWRHEFEGZCGOBBJEFSHWVMGQMHODDWWKOVJSIUUPNKTSDVADBHQQBCGSJRHKUYSIGGFIAXAQDWEGHDPEXUPZUQWCTTMGTELSJRYLFDAKITERUSYZHRSXCZOWAKHCSWXWCZCRYXFHJFRZV" hidden="1">#N/A</definedName>
    <definedName name="WXHWYFKVBKXIIWNVOQDQWTCNYLHFKTAUTOEIIIKWZDSYYGIJFSZVMNYMOVTAMNAELZUGPCPURBSEVBDJRZCDIURGHXAKOJYSRUMQTCPPXSTPBQFEVQASZEVVPPCGNBLAKQKJGPNZROMSABMZKBQXZJNHXVVULHLAOGOQSNAOEWUOVQXCUTNGUFLSJSIVPOLUTEDGEKLTDEJOOWGQZXRHMMLOSVKRRZACYKSOGXYJXOTDKEXKDRIRJMYMROXWHSW" localSheetId="7" hidden="1">#REF!</definedName>
    <definedName name="WXHWYFKVBKXIIWNVOQDQWTCNYLHFKTAUTOEIIIKWZDSYYGIJFSZVMNYMOVTAMNAELZUGPCPURBSEVBDJRZCDIURGHXAKOJYSRUMQTCPPXSTPBQFEVQASZEVVPPCGNBLAKQKJGPNZROMSABMZKBQXZJNHXVVULHLAOGOQSNAOEWUOVQXCUTNGUFLSJSIVPOLUTEDGEKLTDEJOOWGQZXRHMMLOSVKRRZACYKSOGXYJXOTDKEXKDRIRJMYMROXWHSW" hidden="1">#REF!</definedName>
    <definedName name="WXTGNKCTU" localSheetId="7" hidden="1">#REF!</definedName>
    <definedName name="WXTGNKCTU" hidden="1">#REF!</definedName>
    <definedName name="WYLGEBKJUFRUSLTDEJOLAIRBLIDIJIKDZDSZYGIKFSZWOFCYANAGDMLWHTPNTCJUOSECDTDGKFVZZZBNQUJPPXZAWJQQHISHJARYKKYCJXGWIRERXUDVGYRPVELPQUGESTKNWAVLJJWOSVERRZUVRDTRIDNIEKQHHABOSZIYKTZTAJHTLQTRXFGRRWIYGXAJUKHIHJKNCQJRSUQCRGYWQBWRYDVUOGRYFWEXZMGFCVGREHFKMTEFKPMBJNXUPEV" localSheetId="7" hidden="1">#REF!</definedName>
    <definedName name="WYLGEBKJUFRUSLTDEJOLAIRBLIDIJIKDZDSZYGIKFSZWOFCYANAGDMLWHTPNTCJUOSECDTDGKFVZZZBNQUJPPXZAWJQQHISHJARYKKYCJXGWIRERXUDVGYRPVELPQUGESTKNWAVLJJWOSVERRZUVRDTRIDNIEKQHHABOSZIYKTZTAJHTLQTRXFGRRWIYGXAJUKHIHJKNCQJRSUQCRGYWQBWRYDVUOGRYFWEXZMGFCVGREHFKMTEFKPMBJNXUPEV" hidden="1">#REF!</definedName>
    <definedName name="x" localSheetId="7" hidden="1">#REF!</definedName>
    <definedName name="x" hidden="1">#REF!</definedName>
    <definedName name="XEJTAUNBMLZQZSUHUZWFEPA" localSheetId="7" hidden="1">#REF!</definedName>
    <definedName name="XEJTAUNBMLZQZSUHUZWFEPA" hidden="1">#REF!</definedName>
    <definedName name="XGFQIORPUDDOPUFWL" localSheetId="7" hidden="1">#REF!</definedName>
    <definedName name="XGFQIORPUDDOPUFWL" hidden="1">#REF!</definedName>
    <definedName name="XIVRPUDKVPU" localSheetId="7" hidden="1">#REF!</definedName>
    <definedName name="XIVRPUDKVPU" hidden="1">#REF!</definedName>
    <definedName name="ＸＩＷＹＦＫＶＢＶＯＣＮＭＡＲＡＴＶＩＶＢＹＨＣＮＺＶＸＧＮＹＳＵＲＧＨＸＨＫＯＫＯＰＯＱＣＦＪＹＦＥＭＯＰＬＲＮＦＷＸＨＷＤＣＴＡＭＭＡＥＬＵＪＷＥＲＦＫＨＱＩＴＬＲＴＳＸＧＮＲＳＸＩＧＨＸＡＫＯＪＹＷＷＶＹＱＵＳＦＦＮＩＪＦＲＧＶＵＬＦＱＬＧＮＩＩＣＣＰＵＡＯＹＮＺＩＯＩＨＥＮＭＸＰＵＨＮＶＷＧＨＪＺＯＷＭＰＺＤＹＯＬＬＬＮＧＣＧＶＩＵＷＹＴＧＵＫＣＡＵＥＺＶＣＨＹＹＳＸＩＯＷＭＺＢＯＩＨＥＮＭＴＧＪＨＺＨＳＳＸＣＺＯＷＦＰＺＷＲＨＬＬＬＮＧＣＵＡＡＩＫＬＨＵＢＸＰＧＩＳＧＩＰＶＦＭＫＸＪＩＷＨＡＣＰ" localSheetId="7" hidden="1">#REF!</definedName>
    <definedName name="ＸＩＷＹＦＫＶＢＶＯＣＮＭＡＲＡＴＶＩＶＢＹＨＣＮＺＶＸＧＮＹＳＵＲＧＨＸＨＫＯＫＯＰＯＱＣＦＪＹＦＥＭＯＰＬＲＮＦＷＸＨＷＤＣＴＡＭＭＡＥＬＵＪＷＥＲＦＫＨＱＩＴＬＲＴＳＸＧＮＲＳＸＩＧＨＸＡＫＯＪＹＷＷＶＹＱＵＳＦＦＮＩＪＦＲＧＶＵＬＦＱＬＧＮＩＩＣＣＰＵＡＯＹＮＺＩＯＩＨＥＮＭＸＰＵＨＮＶＷＧＨＪＺＯＷＭＰＺＤＹＯＬＬＬＮＧＣＧＶＩＵＷＹＴＧＵＫＣＡＵＥＺＶＣＨＹＹＳＸＩＯＷＭＺＢＯＩＨＥＮＭＴＧＪＨＺＨＳＳＸＣＺＯＷＦＰＺＷＲＨＬＬＬＮＧＣＵＡＡＩＫＬＨＵＢＸＰＧＩＳＧＩＰＶＦＭＫＸＪＩＷＨＡＣＰ" hidden="1">#REF!</definedName>
    <definedName name="XPGISGIPUXRKXJIWNVOQDRWUTEPBXWBKRCWYVKLBLOSNCHHGJUYBRXXFHIVDZRIJTIKRPHNAAOSYHXJSFSYVEWHZZXDLTXXCOLABRUEIDTQBEWZDLZYGBDZLAPOFZJFAHMICCPUAOYNAIPJQZYJBGZFNOLQBSHPFISWQGEEDGYDSGYHIKGSHWORCXSZEWWPIWHNDMFHUONJTRDNADBHIQABGLIQZKTQLBFGFHAWAPWVDLHUBYQHISGJQVFMGYJI" localSheetId="7" hidden="1">#REF!</definedName>
    <definedName name="XPGISGIPUXRKXJIWNVOQDRWUTEPBXWBKRCWYVKLBLOSNCHHGJUYBRXXFHIVDZRIJTIKRPHNAAOSYHXJSFSYVEWHZZXDLTXXCOLABRUEIDTQBEWZDLZYGBDZLAPOFZJFAHMICCPUAOYNAIPJQZYJBGZFNOLQBSHPFISWQGEEDGYDSGYHIKGSHWORCXSZEWWPIWHNDMFHUONJTRDNADBHIQABGLIQZKTQLBFGFHAWAPWVDLHUBYQHISGJQVFMGYJI" hidden="1">#REF!</definedName>
    <definedName name="XWTCBMXJMKQSZKLP" localSheetId="7" hidden="1">#REF!</definedName>
    <definedName name="XWTCBMXJMKQSZKLP" hidden="1">#REF!</definedName>
    <definedName name="ｘｘ" localSheetId="7" hidden="1">#REF!</definedName>
    <definedName name="ｘｘ" hidden="1">#REF!</definedName>
    <definedName name="XXKOVJTIUDJD" localSheetId="7" hidden="1">#REF!</definedName>
    <definedName name="XXKOVJTIUDJD" hidden="1">#REF!</definedName>
    <definedName name="YAVIWMECWGBXEJAAYMXDLBKDFSMLIRPBMYBZFGORWBYNUEOYVRVVVXQMQFQYABVDZRIJTIKRWGNHAOZYMDXZMZFCLJVGSOMSAIYCOLABRBEIDTXYXZLOSSSACDZMTPIYAKYBHJPCCQUAOYOAJWGDMEPHNQOTCJNOTNCDTWGKFUXWZRVYHUUCXYUGVKJAUFAVCKKEERWCQAPBKQKJGPRJORPVEEPQSIXFVNRMBZZZFBFUIAIKMHUIYQOISNJQVMY" localSheetId="7" hidden="1">#REF!</definedName>
    <definedName name="YAVIWMECWGBXEJAAYMXDLBKDFSMLIRPBMYBZFGORWBYNUEOYVRVVVXQMQFQYABVDZRIJTIKRWGNHAOZYMDXZMZFCLJVGSOMSAIYCOLABRBEIDTXYXZLOSSSACDZMTPIYAKYBHJPCCQUAOYOAJWGDMEPHNQOTCJNOTNCDTWGKFUXWZRVYHUUCXYUGVKJAUFAVCKKEERWCQAPBKQKJGPRJORPVEEPQSIXFVNRMBZZZFBFUIAIKMHUIYQOISNJQVMY" hidden="1">#REF!</definedName>
    <definedName name="YFQQVAXMUDNXUPFJKJLUYNTTBDEAFCULMWKNUZJQKDQCBPGOHJVBXHFRBOKIIPAUYKIWXNYAEZPTUTVWZOVVDEGCOWSKBCNBDKIAGFTXDRBRDMZMRJAMEJMTBJMNSEBQRHKSNCALNGJNVIIQLUGVKJAUEAVCHYYSSGKQEPBKQKJGPNZHKIOXXIJNZQFMDGPAPNNMPHEIXKDLNRDSHZXRCXSZEYSLZKQXOXMZTROYWHSFIGLNUFWBYNVEJHBRWWV" hidden="1">#N/A</definedName>
    <definedName name="YFWFYANHFCMHSEHFLNUFGKPNCJTDMHXBCBDWSWLSRZBDYLTPHYDSUBGQXRKYJIWNWPGUZWFEPAUSYGOYSXJGVWMWZDYNSLOZDGVCBJLNJVDZRIJTIKSJQDDPVJTJPCPVSBSZEHFLUBFFKWTDTWGKFVSTSUTXFSSAVWSETIHYTDYTAFXXQPUAOYOAJPJYHGRJORPVEEPXJZOWMTXSIFFFHAWAPCVDFGCPDWUOYUPWBSSMFTEKRUNPCPMVTFQCFDJ" hidden="1">#N/A</definedName>
    <definedName name="YGUTBWYTGUKJA" localSheetId="7" hidden="1">#REF!</definedName>
    <definedName name="YGUTBWYTGUKJA" hidden="1">#REF!</definedName>
    <definedName name="YHACPJHEOMXIVYWCDLVWOLAIRBLIDSXXWGCGVCBJLNDEHOTDKEXKVVJAIBDQDJGPOSEAZENUFZEPNBCTDFKENNNPBEIMMUVXTFNJBSTDSUBZRXKKRXLVKWFSGLIRJUMRUSPWABGSPEFVYAVLIJIKDGKSGFNIKFSGWVOYTPWBSSMMZEKWMYHNHGDMKWBECIQRCCHTJYGOYCXMKKJMEBCPIQSTPCQNKFPKGMSJJCWJUBIZHACPJNWVGRDGEKMTEFJ" localSheetId="7" hidden="1">#REF!</definedName>
    <definedName name="YHACPJHEOMXIVYWCDLVWOLAIRBLIDSXXWGCGVCBJLNDEHOTDKEXKVVJAIBDQDJGPOSEAZENUFZEPNBCTDFKENNNPBEIMMUVXTFNJBSTDSUBZRXKKRXLVKWFSGLIRJUMRUSPWABGSPEFVYAVLIJIKDGKSGFNIKFSGWVOYTPWBSSMMZEKWMYHNHGDMKWBECIQRCCHTJYGOYCXMKKJMEBCPIQSTPCQNKFPKGMSJJCWJUBIZHACPJNWVGRDGEKMTEFJ" hidden="1">#REF!</definedName>
    <definedName name="YHZKCILJOXEIJOIXYORBFAQNNNPILPXKKSNOIXMLCWHCXEMKNLRZAKLQCSHPFISWRPQPRKGKZMFNPQMZNDVTNXSOLDCWPDOGWFYANHGDMKWHTWSUBMNRWUIQAKTQLBFGTLIMBHHPRSOAIEZAKYBINXEYREQPDUCVXKYDVUFQKINWDTYKHWXNXAEAFFEGSVZOVUCEGBOWSFGRFHOMELXXLPWKTJVEREZIALDILJPYFVALJXYPSBGAQOONQIMPXLK" hidden="1">#N/A</definedName>
    <definedName name="YONEYIDZGLCCWWJOUISHTCONKTRDVADBHPQEJVLAIYBLDTRRQXUXMASAHCPDTLJDNIEKBBVOBNTARAGTNMJBNYKNLRSALLGESAKUDAVLQQPNJNCJIQSTPCJGYKUILSXHOIALKYPYWJWCZIGSDPLJPZJDIURGHXHKOKPPORCGJYFYABXJRNFWTHJQPGNZANRYMWLXGTGMJMYQVYWCKSWVHETUKNXBWMJUXPSWESRZUWSETIHYSCWDIZZTTGLRFPE" hidden="1">#N/A</definedName>
    <definedName name="YQHITHJQOGMZZNRX" hidden="1">#N/A</definedName>
    <definedName name="YUMDEPDFMLCJVVJNUIRHFSFLIRIUMRUSYGOSSXJGVXBKOJQQQYTUQDRHGXRBWSZPPIIWAHVEUGPVPWFEPHMPNTFQRVHYMULOXBWMKKJMEBETTBDFANBRJHBLGCJOFFZITAHYGZBOIHENMXIUXVPWHHMRODLUEOLGWABACLPEKKSUVRELHAVFTVCISZSMZKKIRKMZMSPYWITFBQZGRLEBQRHRUYDHIHJVYCRXXFHITBXPGISGIZQXKKXCIWGVIQD" hidden="1">#N/A</definedName>
    <definedName name="yutik" localSheetId="7" hidden="1">#REF!</definedName>
    <definedName name="yutik" hidden="1">#REF!</definedName>
    <definedName name="ＹＶＥＣＯＺＬＯＭＳＴＢＬＭＨＦＴＢＫＶＥＢＷＣＣＢＥＷＴＷＬＳＳＡＢＤＺＬＴＳＪＬＶＪＬＳＸＩＰＩＢＰＡＡＯＥＮＧＩＨＭＪＳＲＣＮＺＢＧＰＷＨＢＧＲＰＥＥＶＦＩＭＧＭＭＬＯＡＤＨＷＣＣＫＭＮＪＶＤＺＲＶＦＴＷＤＢＳＺＭＹＣＩＷＧＷＩＲＥＲＸＴＤＵＧＸＤＰＶＥＬＰＰＵＧＤＳＶＹＩＭＧＷＵＵＴＷＯＳＶＤＲＱＦＧＣＰＤＳＲＩＤＮＩＤＫＱＨＨＡＡＯＳＺＮＷＷＦＬＦＥＷＵＧＸＤＧＷＥＦＰＱＶＨＸＭＵＫＮＸＢＶＬＪＪＩＬＤＰＥＲＫＳＵＶＲＥＳＩＡＸＳＣＸＴＡＦＷＯＨＶＧＭＴＫＴＭＯＢＶＴＱＡＹＪＵＶＴＺＡＩＴＴＹＤ" localSheetId="7" hidden="1">#REF!</definedName>
    <definedName name="ＹＶＥＣＯＺＬＯＭＳＴＢＬＭＨＦＴＢＫＶＥＢＷＣＣＢＥＷＴＷＬＳＳＡＢＤＺＬＴＳＪＬＶＪＬＳＸＩＰＩＢＰＡＡＯＥＮＧＩＨＭＪＳＲＣＮＺＢＧＰＷＨＢＧＲＰＥＥＶＦＩＭＧＭＭＬＯＡＤＨＷＣＣＫＭＮＪＶＤＺＲＶＦＴＷＤＢＳＺＭＹＣＩＷＧＷＩＲＥＲＸＴＤＵＧＸＤＰＶＥＬＰＰＵＧＤＳＶＹＩＭＧＷＵＵＴＷＯＳＶＤＲＱＦＧＣＰＤＳＲＩＤＮＩＤＫＱＨＨＡＡＯＳＺＮＷＷＦＬＦＥＷＵＧＸＤＧＷＥＦＰＱＶＨＸＭＵＫＮＸＢＶＬＪＪＩＬＤＰＥＲＫＳＵＶＲＥＳＩＡＸＳＣＸＴＡＦＷＯＨＶＧＭＴＫＴＭＯＢＶＴＱＡＹＪＵＶＴＺＡＩＴＴＹＤ" hidden="1">#REF!</definedName>
    <definedName name="YYXASWZIVVDYZVHXWNHRMIPWWQQEIOCMCOXDXVSBALDJVBJKVVXOCKBENRMCAAZCURUJXJLMIUJYQOITOJQVNNLYKQXOWYLFEBKJQDGEJLSDEJOLAIMWTOEIJIKDZDSYYGVRDLHZCNBDKLSLFSDDRIQJKXCZIHSDQMBJRCVXVJKBLNROSTSUGJNCJIQSTPVRJABLOUTKREERWCQAPBJWBYHZKCWUAIQTUWTIJZDMQLBYZYAILTHGPJLHTIXYTDY" hidden="1">#N/A</definedName>
    <definedName name="z" localSheetId="7" hidden="1">#REF!</definedName>
    <definedName name="z" hidden="1">#REF!</definedName>
    <definedName name="ZAQADNDHIHJKNCJIQSUQCKGYCMACJIZGSTGKQAQCLXLQNWOZRXJPXFIJOAXMNDGQAQOONQXBJWQKMIUJYXOISOBHYYRRUBPZOAJPJIFONYQVYWCLHINYPEMCFPTNDBBOHDHWJCKMNJWKZSPKUPDIZZTMALRYPYRTGAYVFALXAYEFNYYDIFOXHROJZDDCFXUYNTMOPLYFCWXIWYFKVCVOCNMBRATTGMJSRCNZVKTALFHETUKUXBXBCBDPSWLSRZB" hidden="1">#N/A</definedName>
    <definedName name="ＺＢＩＨＹＦＲＳＦＪＱＥＯＤＢＯＣＨＥＮＦＱＩＮＱＯＵＺＤＤＩＵＲＧＨＸＡＫＸＮＬＬＫＮＦＪＭＶＩＩＱＬＪＷＫＡＺＱＫＵＰＬＳＸＯＯＩＩＶＡＪＳＩＵＹＳＱＮＸＶＧＹＥＨＦＫＴＴＥＦＫＶＭＢＪＺＣＥＺＰＭＮＭＯＨＤＨＷＫＣＫＭＮＪＭＢＴＲＭＷＲＭＴＹＱＱＪＣＱＸＥＶＤＮＡＵＴＱＺＸＪＵＧＪＨＮＫＶＷＡＦＤＲＫＵＥＢＷＭＱＱＱＳＬＨＬＡＧＤＦＧＣＯＷＺＱＲＢＰＳＺＥＯＶＰＫＶＶＪＺＩＢＤＱＤＪＧＰＮＺＫＷＳＱＧＮＹＳＸＪＧＶＷＭＷＺＤＸＮＳＳＩＵＸＢＱＸＷＥＧＨＤＱＸＵＭＤＥＯＣＦＭＲＸＫＫＹＣＩＷＫＷＦＳＮ" localSheetId="7" hidden="1">#REF!</definedName>
    <definedName name="ＺＢＩＨＹＦＲＳＦＪＱＥＯＤＢＯＣＨＥＮＦＱＩＮＱＯＵＺＤＤＩＵＲＧＨＸＡＫＸＮＬＬＫＮＦＪＭＶＩＩＱＬＪＷＫＡＺＱＫＵＰＬＳＸＯＯＩＩＶＡＪＳＩＵＹＳＱＮＸＶＧＹＥＨＦＫＴＴＥＦＫＶＭＢＪＺＣＥＺＰＭＮＭＯＨＤＨＷＫＣＫＭＮＪＭＢＴＲＭＷＲＭＴＹＱＱＪＣＱＸＥＶＤＮＡＵＴＱＺＸＪＵＧＪＨＮＫＶＷＡＦＤＲＫＵＥＢＷＭＱＱＱＳＬＨＬＡＧＤＦＧＣＯＷＺＱＲＢＰＳＺＥＯＶＰＫＶＶＪＺＩＢＤＱＤＪＧＰＮＺＫＷＳＱＧＮＹＳＸＪＧＶＷＭＷＺＤＸＮＳＳＩＵＸＢＱＸＷＥＧＨＤＱＸＵＭＤＥＯＣＦＭＲＸＫＫＹＣＩＷＫＷＦＳＮ" hidden="1">#REF!</definedName>
    <definedName name="ZDEIURGHXBKOJZWXWYRUY" localSheetId="7" hidden="1">#REF!</definedName>
    <definedName name="ZDEIURGHXBKOJZWXWYRUY" hidden="1">#REF!</definedName>
    <definedName name="ZJEAHMDDXQDFMDLEGTNMJSRCNZCAGIPPUZWBKUEBWMQRQSLHLAVCPBAOFNGIVJOLUTEPBXWBKRKPBYNNXZDYOSTSUGJRXXFHIEQYUMDFPDFMLCJVVJCQZPBKXKQNWOZROMSAHLMRDAPQGJTXRHFFPILPXKKSNOKXLAZQLFAHMEFFTXDRBRDMSMLIRQINQOUCDNOTFVKQTDHCSPDGYVYOBUCEFBNZRPKUPKRWOOHAOZGNDMWIDBYHGRCOYDFMXYD" localSheetId="7" hidden="1">#REF!</definedName>
    <definedName name="ZJEAHMDDXQDFMDLEGTNMJSRCNZCAGIPPUZWBKUEBWMQRQSLHLAVCPBAOFNGIVJOLUTEPBXWBKRKPBYNNXZDYOSTSUGJRXXFHIEQYUMDFPDFMLCJVVJCQZPBKXKQNWOZROMSAHLMRDAPQGJTXRHFFPILPXKKSNOKXLAZQLFAHMEFFTXDRBRDMSMLIRQINQOUCDNOTFVKQTDHCSPDGYVYOBUCEFBNZRPKUPKRWOOHAOZGNDMWIDBYHGRCOYDFMXYD" hidden="1">#REF!</definedName>
    <definedName name="ZODVTNYTOVASRL" localSheetId="7" hidden="1">#REF!</definedName>
    <definedName name="ZODVTNYTOVASRL" hidden="1">#REF!</definedName>
    <definedName name="ZQRBQSZXOVIIWAGUEUTGTZWFXIAFIGMUCGGLXUJTWFKEUSSRUMQTBPOWEBPZOBJQBYHGRJORPVEEPQUGXLTJNFZPNNMPHEHXKDYZVIWMUOYUPWBSSMFTEKRIOQDXWTCAMXJMIKRCCHMJYGPZSMCHHGJBYBRXXLMIVCZRIJTHKRWFZSGRQEVEXZMZEBKJUFSRWFMXRWHFUULVYCWMRRQTEXMSSACDZLTPHYZKYAYPWNBFLZJZLUHUAXGXJBGJHNV" localSheetId="7" hidden="1">#REF!</definedName>
    <definedName name="ZQRBQSZXOVIIWAGUEUTGTZWFXIAFIGMUCGGLXUJTWFKEUSSRUMQTBPOWEBPZOBJQBYHGRJORPVEEPQUGXLTJNFZPNNMPHEHXKDYZVIWMUOYUPWBSSMFTEKRIOQDXWTCAMXJMIKRCCHMJYGPZSMCHHGJBYBRXXLMIVCZRIJTHKRWFZSGRQEVEXZMZEBKJUFSRWFMXRWHFUULVYCWMRRQTEXMSSACDZLTPHYZKYAYPWNBFLZJZLUHUAXGXJBGJHNV" hidden="1">#REF!</definedName>
    <definedName name="ZRIJTHKRPGNAANSXHXJSFSAJAMEJMKQYGKKPBYZLGIEQFUTPAVQHZYSRVBQZPBKQKYHFRIORPVDEOFRIWEUYHLGWTUTVOTIVOWYZVIWMEXHCYEKBBUOBMTIRUSXZGRSXBZOVFPZVLQQPSKHKZGFNCYKSOGXYJXZGLWDWPDOOCSMOBOTLJVGSOMSAITMRDAPQVYCXNRCEQTXMTSACEZMIARSDRLKBIVVIMTHRGSBOBHEKVNSFKTAEFKVTIJZCMQK" localSheetId="7" hidden="1">#REF!</definedName>
    <definedName name="ZRIJTHKRPGNAANSXHXJSFSAJAMEJMKQYGKKPBYZLGIEQFUTPAVQHZYSRVBQZPBKQKYHFRIORPVDEOFRIWEUYHLGWTUTVOTIVOWYZVIWMEXHCYEKBBUOBMTIRUSXZGRSXBZOVFPZVLQQPSKHKZGFNCYKSOGXYJXZGLWDWPDOOCSMOBOTLJVGSOMSAITMRDAPQVYCXNRCEQTXMTSACEZMIARSDRLKBIVVIMTHRGSBOBHEKVNSFKTAEFKVTIJZCMQK" hidden="1">#REF!</definedName>
    <definedName name="ZUEZUBHYYRLYJQXNWPREYJSQCNZCAGHPZAFKEMVFPMHXBBBDWSWLRRZBCYHDVMNXMOVALRLESDCQHQJLTZVFDPZMIGMUCMGLJYYPZCGAQVVUXIMMTTBCEAMUXOPZNQXVMTGGTYBKAMVIVMVNYQWZXCLEFKWTIJZAEZPNNMPHKOWKJRMOETIHYSCYTAFWEESWDJYKTZTSPYXIAFVBJKVVAMCHXAKOJGHGIBXBMEMOQMYNCUSMGCJOFHANZFMDMEH" hidden="1">#N/A</definedName>
    <definedName name="ZUJHHHJCYCREXFHIERFYWQBWRYPOIBPAGNENLSQWYFQQVAXMUDNXUPFJKXPMPELKSUWSEMIARSCRTQBHBUNMARATVYDAKITERNLRZHRBNKZAQADHCSWWWYKNAHGOQSNAHZQRBDKIAHTTHLRGPFRANAGXPASXAYENUYZDPNBEHRVPFDDCFUYGUTBWYUGVKJAUCYFKNGGUYESCSENHGDMKWNTWUAIJTUZLBWMQZDYOLMLNGCGVIBWYUGVKCAUEAVC" hidden="1">#N/A</definedName>
    <definedName name="ZUWSETIHYSCYTAFXWQQEI" localSheetId="7" hidden="1">#REF!</definedName>
    <definedName name="ZUWSETIHYSCYTAFXWQQEI" hidden="1">#REF!</definedName>
    <definedName name="ZXLTDNWTOEJJIKEHXDDFGCPWTLCDNBELQAHBUEDRIRKKXDAJHTEQVBKRCWAMKYZQACGBRVWVXJUKQQYAPCJGYBLACJHZFSSGKJTJVEREJGPHSKQJPXFIZLJXYPSBFAQOONQXAJWWEZAWIXMLCWHCXEJBBUTXESCRDMSMLVUFXDGEJLVWBNDSAQTDHCRPPORJVKYQFGCODSKICNIDKPHHMALRYJCERLKHQOALXJPRYJKOTRFNSCZUKOOOQJFCJIQ" hidden="1">#N/A</definedName>
    <definedName name="ZZ" localSheetId="7" hidden="1">#REF!</definedName>
    <definedName name="ZZ" hidden="1">#REF!</definedName>
    <definedName name="ZZZ" localSheetId="7" hidden="1">#REF!</definedName>
    <definedName name="ZZZ" hidden="1">#REF!</definedName>
    <definedName name="ZZZZ" localSheetId="7" hidden="1">#REF!</definedName>
    <definedName name="ZZZZ" hidden="1">#REF!</definedName>
    <definedName name="ZZZZZ" localSheetId="7" hidden="1">#REF!</definedName>
    <definedName name="ZZZZZ" hidden="1">#REF!</definedName>
    <definedName name="ZZZZZZ" localSheetId="7" hidden="1">#REF!</definedName>
    <definedName name="ZZZZZZ" hidden="1">#REF!</definedName>
    <definedName name="ZZZZZZZZ" localSheetId="7" hidden="1">#REF!</definedName>
    <definedName name="ZZZZZZZZ" hidden="1">#REF!</definedName>
    <definedName name="ああああ" localSheetId="7" hidden="1">#REF!</definedName>
    <definedName name="ああああ" hidden="1">#REF!</definedName>
    <definedName name="ｲﾙﾐ" localSheetId="7" hidden="1">#REF!</definedName>
    <definedName name="ｲﾙﾐ" hidden="1">#REF!</definedName>
    <definedName name="ぉ" localSheetId="7" hidden="1">#REF!</definedName>
    <definedName name="ぉ" hidden="1">#REF!</definedName>
    <definedName name="おがわ" localSheetId="7" hidden="1">#REF!</definedName>
    <definedName name="おがわ" hidden="1">#REF!</definedName>
    <definedName name="ｸﾞﾗﾌ" localSheetId="7" hidden="1">#REF!</definedName>
    <definedName name="ｸﾞﾗﾌ" hidden="1">#REF!</definedName>
    <definedName name="ｸﾞﾗﾌ2" localSheetId="7" hidden="1">#REF!</definedName>
    <definedName name="ｸﾞﾗﾌ2" hidden="1">#REF!</definedName>
    <definedName name="ｽﾄｰﾌﾞｶﾞｰﾄﾞ" localSheetId="7" hidden="1">#REF!</definedName>
    <definedName name="ｽﾄｰﾌﾞｶﾞｰﾄﾞ" hidden="1">#REF!</definedName>
    <definedName name="ｾﾚﾌﾞ" localSheetId="7" hidden="1">#REF!</definedName>
    <definedName name="ｾﾚﾌﾞ" hidden="1">#REF!</definedName>
    <definedName name="だっさ" localSheetId="7" hidden="1">#REF!</definedName>
    <definedName name="だっさ" hidden="1">#REF!</definedName>
    <definedName name="ﾃﾞｨｽﾞﾆｰ" localSheetId="7" hidden="1">#REF!</definedName>
    <definedName name="ﾃﾞｨｽﾞﾆｰ" hidden="1">#REF!</definedName>
    <definedName name="もの" localSheetId="7" hidden="1">#REF!</definedName>
    <definedName name="もの" hidden="1">#REF!</definedName>
    <definedName name="ラミ" localSheetId="7" hidden="1">#REF!</definedName>
    <definedName name="ラミ" hidden="1">#REF!</definedName>
    <definedName name="ララミ" localSheetId="7" hidden="1">#REF!</definedName>
    <definedName name="ララミ" hidden="1">#REF!</definedName>
    <definedName name="ロッキー" localSheetId="7" hidden="1">#REF!</definedName>
    <definedName name="ロッキー" hidden="1">#REF!</definedName>
    <definedName name="ロッキー様御見積" localSheetId="7" hidden="1">#REF!</definedName>
    <definedName name="ロッキー様御見積" hidden="1">#REF!</definedName>
    <definedName name="在庫表" localSheetId="7" hidden="1">#REF!</definedName>
    <definedName name="在庫表" hidden="1">#REF!</definedName>
    <definedName name="写真" localSheetId="7" hidden="1">#REF!</definedName>
    <definedName name="写真" hidden="1">#REF!</definedName>
    <definedName name="写真１" localSheetId="7" hidden="1">#REF!</definedName>
    <definedName name="写真１" hidden="1">#REF!</definedName>
    <definedName name="写真１０" localSheetId="7" hidden="1">#REF!</definedName>
    <definedName name="写真１０" hidden="1">#REF!</definedName>
    <definedName name="写真２" localSheetId="7" hidden="1">#REF!</definedName>
    <definedName name="写真２" hidden="1">#REF!</definedName>
    <definedName name="商品一覧" localSheetId="7" hidden="1">#REF!</definedName>
    <definedName name="商品一覧" hidden="1">#REF!</definedName>
    <definedName name="小物" localSheetId="7" hidden="1">#REF!</definedName>
    <definedName name="小物" hidden="1">#REF!</definedName>
    <definedName name="伸縮棒棚提案書" localSheetId="7" hidden="1">#REF!</definedName>
    <definedName name="伸縮棒棚提案書" hidden="1">#REF!</definedName>
    <definedName name="数量調査" localSheetId="7" hidden="1">#REF!</definedName>
    <definedName name="数量調査" hidden="1">#REF!</definedName>
    <definedName name="達成率コピー" localSheetId="7" hidden="1">#REF!</definedName>
    <definedName name="達成率コピー" hidden="1">#REF!</definedName>
    <definedName name="提出用" localSheetId="8" hidden="1">{"'Sheet1'!$A$1:$E$128"}</definedName>
    <definedName name="提出用" localSheetId="12" hidden="1">{"'Sheet1'!$A$1:$E$128"}</definedName>
    <definedName name="提出用" localSheetId="7" hidden="1">{"'Sheet1'!$A$1:$E$128"}</definedName>
    <definedName name="提出用" localSheetId="4" hidden="1">{"'Sheet1'!$A$1:$E$128"}</definedName>
    <definedName name="提出用" localSheetId="14" hidden="1">{"'Sheet1'!$A$1:$E$128"}</definedName>
    <definedName name="提出用" localSheetId="2" hidden="1">{"'Sheet1'!$A$1:$E$128"}</definedName>
    <definedName name="提出用" localSheetId="5" hidden="1">{"'Sheet1'!$A$1:$E$128"}</definedName>
    <definedName name="提出用" localSheetId="3" hidden="1">{"'Sheet1'!$A$1:$E$128"}</definedName>
    <definedName name="提出用" localSheetId="13" hidden="1">{"'Sheet1'!$A$1:$E$128"}</definedName>
    <definedName name="提出用" localSheetId="11" hidden="1">{"'Sheet1'!$A$1:$E$128"}</definedName>
    <definedName name="提出用" localSheetId="10" hidden="1">{"'Sheet1'!$A$1:$E$128"}</definedName>
    <definedName name="提出用" localSheetId="9" hidden="1">{"'Sheet1'!$A$1:$E$128"}</definedName>
    <definedName name="提出用" localSheetId="6" hidden="1">{"'Sheet1'!$A$1:$E$128"}</definedName>
    <definedName name="提出用" hidden="1">{"'Sheet1'!$A$1:$E$128"}</definedName>
    <definedName name="粒状事業計画" localSheetId="7" hidden="1">#REF!</definedName>
    <definedName name="粒状事業計画" hidden="1">#REF!</definedName>
    <definedName name="六期イー" localSheetId="7" hidden="1">#REF!</definedName>
    <definedName name="六期イー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51" i="17" l="1"/>
  <c r="X50" i="17"/>
  <c r="X56" i="17" s="1"/>
  <c r="X57" i="17" s="1"/>
  <c r="AD48" i="17"/>
  <c r="AC48" i="17"/>
  <c r="AE47" i="17"/>
  <c r="AD47" i="17"/>
  <c r="AC47" i="17"/>
  <c r="W47" i="17"/>
  <c r="V47" i="17"/>
  <c r="AE46" i="17"/>
  <c r="AD46" i="17"/>
  <c r="AC46" i="17"/>
  <c r="W46" i="17"/>
  <c r="V46" i="17"/>
  <c r="AE45" i="17"/>
  <c r="AD45" i="17"/>
  <c r="AC45" i="17"/>
  <c r="W45" i="17"/>
  <c r="V45" i="17"/>
  <c r="AE44" i="17"/>
  <c r="AD44" i="17"/>
  <c r="AC44" i="17"/>
  <c r="W44" i="17"/>
  <c r="V44" i="17"/>
  <c r="AE43" i="17"/>
  <c r="AD43" i="17"/>
  <c r="AC43" i="17"/>
  <c r="W43" i="17"/>
  <c r="V43" i="17"/>
  <c r="AE42" i="17"/>
  <c r="AD42" i="17"/>
  <c r="AC42" i="17"/>
  <c r="W42" i="17"/>
  <c r="V42" i="17"/>
  <c r="AE41" i="17"/>
  <c r="AD41" i="17"/>
  <c r="AC41" i="17"/>
  <c r="W41" i="17"/>
  <c r="V41" i="17"/>
  <c r="AE40" i="17"/>
  <c r="AD40" i="17"/>
  <c r="AC40" i="17"/>
  <c r="W40" i="17"/>
  <c r="V40" i="17"/>
  <c r="AE39" i="17"/>
  <c r="AD39" i="17"/>
  <c r="AC39" i="17"/>
  <c r="W39" i="17"/>
  <c r="V39" i="17"/>
  <c r="AE38" i="17"/>
  <c r="AD38" i="17"/>
  <c r="AC38" i="17"/>
  <c r="W38" i="17"/>
  <c r="V38" i="17"/>
  <c r="AE37" i="17"/>
  <c r="AD37" i="17"/>
  <c r="AC37" i="17"/>
  <c r="W37" i="17"/>
  <c r="V37" i="17"/>
  <c r="AE36" i="17"/>
  <c r="AD36" i="17"/>
  <c r="AC36" i="17"/>
  <c r="W36" i="17"/>
  <c r="V36" i="17"/>
  <c r="AE35" i="17"/>
  <c r="AD35" i="17"/>
  <c r="AC35" i="17"/>
  <c r="W35" i="17"/>
  <c r="V35" i="17"/>
  <c r="AE34" i="17"/>
  <c r="AD34" i="17"/>
  <c r="AC34" i="17"/>
  <c r="W34" i="17"/>
  <c r="V34" i="17"/>
  <c r="AE33" i="17"/>
  <c r="AD33" i="17"/>
  <c r="AC33" i="17"/>
  <c r="W33" i="17"/>
  <c r="V33" i="17"/>
  <c r="AE32" i="17"/>
  <c r="AD32" i="17"/>
  <c r="AC32" i="17"/>
  <c r="W32" i="17"/>
  <c r="V32" i="17"/>
  <c r="AE31" i="17"/>
  <c r="AD31" i="17"/>
  <c r="AC31" i="17"/>
  <c r="W31" i="17"/>
  <c r="V31" i="17"/>
  <c r="AE30" i="17"/>
  <c r="AD30" i="17"/>
  <c r="AC30" i="17"/>
  <c r="W30" i="17"/>
  <c r="V30" i="17"/>
  <c r="AE29" i="17"/>
  <c r="AD29" i="17"/>
  <c r="AC29" i="17"/>
  <c r="W29" i="17"/>
  <c r="V29" i="17"/>
  <c r="AE28" i="17"/>
  <c r="AD28" i="17"/>
  <c r="AC28" i="17"/>
  <c r="W28" i="17"/>
  <c r="V28" i="17"/>
  <c r="AE27" i="17"/>
  <c r="AD27" i="17"/>
  <c r="AC27" i="17"/>
  <c r="W27" i="17"/>
  <c r="V27" i="17"/>
  <c r="AE26" i="17"/>
  <c r="AD26" i="17"/>
  <c r="AC26" i="17"/>
  <c r="W26" i="17"/>
  <c r="V26" i="17"/>
  <c r="AE25" i="17"/>
  <c r="AD25" i="17"/>
  <c r="AC25" i="17"/>
  <c r="W25" i="17"/>
  <c r="V25" i="17"/>
  <c r="AE24" i="17"/>
  <c r="AD24" i="17"/>
  <c r="AC24" i="17"/>
  <c r="W24" i="17"/>
  <c r="V24" i="17"/>
  <c r="AE23" i="17"/>
  <c r="AD23" i="17"/>
  <c r="AC23" i="17"/>
  <c r="W23" i="17"/>
  <c r="V23" i="17"/>
  <c r="AE22" i="17"/>
  <c r="AD22" i="17"/>
  <c r="AC22" i="17"/>
  <c r="W22" i="17"/>
  <c r="V22" i="17"/>
  <c r="AE21" i="17"/>
  <c r="AD21" i="17"/>
  <c r="AC21" i="17"/>
  <c r="W21" i="17"/>
  <c r="V21" i="17"/>
  <c r="AE20" i="17"/>
  <c r="AD20" i="17"/>
  <c r="AC20" i="17"/>
  <c r="W20" i="17"/>
  <c r="V20" i="17"/>
  <c r="AE19" i="17"/>
  <c r="AD19" i="17"/>
  <c r="AC19" i="17"/>
  <c r="W19" i="17"/>
  <c r="V19" i="17"/>
  <c r="AE18" i="17"/>
  <c r="AD18" i="17"/>
  <c r="AC18" i="17"/>
  <c r="W18" i="17"/>
  <c r="V18" i="17"/>
  <c r="AE17" i="17"/>
  <c r="AD17" i="17"/>
  <c r="AC17" i="17"/>
  <c r="W17" i="17"/>
  <c r="V17" i="17"/>
  <c r="AE16" i="17"/>
  <c r="AD16" i="17"/>
  <c r="AC16" i="17"/>
  <c r="W16" i="17"/>
  <c r="V16" i="17"/>
  <c r="AE15" i="17"/>
  <c r="AD15" i="17"/>
  <c r="AC15" i="17"/>
  <c r="W15" i="17"/>
  <c r="V15" i="17"/>
  <c r="AE14" i="17"/>
  <c r="AD14" i="17"/>
  <c r="AC14" i="17"/>
  <c r="W14" i="17"/>
  <c r="V14" i="17"/>
  <c r="AE13" i="17"/>
  <c r="AD13" i="17"/>
  <c r="AC13" i="17"/>
  <c r="W13" i="17"/>
  <c r="V13" i="17"/>
  <c r="AE12" i="17"/>
  <c r="AD12" i="17"/>
  <c r="AC12" i="17"/>
  <c r="W12" i="17"/>
  <c r="V12" i="17"/>
  <c r="AE11" i="17"/>
  <c r="AD11" i="17"/>
  <c r="AC11" i="17"/>
  <c r="W11" i="17"/>
  <c r="V11" i="17"/>
  <c r="AE10" i="17"/>
  <c r="AD10" i="17"/>
  <c r="AC10" i="17"/>
  <c r="W10" i="17"/>
  <c r="V10" i="17"/>
  <c r="AE9" i="17"/>
  <c r="AD9" i="17"/>
  <c r="AC9" i="17"/>
  <c r="W9" i="17"/>
  <c r="V9" i="17"/>
  <c r="AE8" i="17"/>
  <c r="AD8" i="17"/>
  <c r="AC8" i="17"/>
  <c r="W8" i="17"/>
  <c r="V8" i="17"/>
  <c r="AE7" i="17"/>
  <c r="AD7" i="17"/>
  <c r="AC7" i="17"/>
  <c r="W7" i="17"/>
  <c r="V7" i="17"/>
  <c r="AE6" i="17"/>
  <c r="AD6" i="17"/>
  <c r="AC6" i="17"/>
  <c r="W6" i="17"/>
  <c r="V6" i="17"/>
  <c r="AE5" i="17"/>
  <c r="AD5" i="17"/>
  <c r="AC5" i="17"/>
  <c r="W5" i="17"/>
  <c r="V5" i="17"/>
  <c r="AE4" i="17"/>
  <c r="AE48" i="17" s="1"/>
  <c r="AD4" i="17"/>
  <c r="AC4" i="17"/>
  <c r="W4" i="17"/>
  <c r="V4" i="17"/>
  <c r="AE111" i="16" l="1"/>
  <c r="AD111" i="16"/>
  <c r="AC111" i="16"/>
  <c r="W111" i="16"/>
  <c r="V111" i="16"/>
  <c r="AD110" i="16"/>
  <c r="AC110" i="16"/>
  <c r="AE110" i="16" s="1"/>
  <c r="W110" i="16"/>
  <c r="V110" i="16"/>
  <c r="AE109" i="16"/>
  <c r="AD109" i="16"/>
  <c r="AC109" i="16"/>
  <c r="W109" i="16"/>
  <c r="V109" i="16"/>
  <c r="AD108" i="16"/>
  <c r="AC108" i="16"/>
  <c r="W108" i="16"/>
  <c r="V108" i="16"/>
  <c r="AD107" i="16"/>
  <c r="AC107" i="16"/>
  <c r="AE107" i="16" s="1"/>
  <c r="W107" i="16"/>
  <c r="V107" i="16"/>
  <c r="AE106" i="16"/>
  <c r="AD106" i="16"/>
  <c r="AC106" i="16"/>
  <c r="W106" i="16"/>
  <c r="V106" i="16"/>
  <c r="AE105" i="16"/>
  <c r="AD105" i="16"/>
  <c r="AC105" i="16"/>
  <c r="W105" i="16"/>
  <c r="V105" i="16"/>
  <c r="AD104" i="16"/>
  <c r="AC104" i="16"/>
  <c r="AE104" i="16" s="1"/>
  <c r="W104" i="16"/>
  <c r="V104" i="16"/>
  <c r="AE103" i="16"/>
  <c r="AD103" i="16"/>
  <c r="AC103" i="16"/>
  <c r="W103" i="16"/>
  <c r="V103" i="16"/>
  <c r="AD102" i="16"/>
  <c r="AC102" i="16"/>
  <c r="AE102" i="16" s="1"/>
  <c r="W102" i="16"/>
  <c r="V102" i="16"/>
  <c r="AD101" i="16"/>
  <c r="AC101" i="16"/>
  <c r="AE101" i="16" s="1"/>
  <c r="W101" i="16"/>
  <c r="V101" i="16"/>
  <c r="AE100" i="16"/>
  <c r="AD100" i="16"/>
  <c r="AC100" i="16"/>
  <c r="W100" i="16"/>
  <c r="V100" i="16"/>
  <c r="AE99" i="16"/>
  <c r="AD99" i="16"/>
  <c r="AC99" i="16"/>
  <c r="W99" i="16"/>
  <c r="V99" i="16"/>
  <c r="AD98" i="16"/>
  <c r="AC98" i="16"/>
  <c r="AE98" i="16" s="1"/>
  <c r="W98" i="16"/>
  <c r="V98" i="16"/>
  <c r="AE97" i="16"/>
  <c r="AD97" i="16"/>
  <c r="AC97" i="16"/>
  <c r="W97" i="16"/>
  <c r="V97" i="16"/>
  <c r="AD96" i="16"/>
  <c r="AC96" i="16"/>
  <c r="W96" i="16"/>
  <c r="V96" i="16"/>
  <c r="AD95" i="16"/>
  <c r="AC95" i="16"/>
  <c r="AE95" i="16" s="1"/>
  <c r="W95" i="16"/>
  <c r="V95" i="16"/>
  <c r="AE94" i="16"/>
  <c r="AD94" i="16"/>
  <c r="AC94" i="16"/>
  <c r="W94" i="16"/>
  <c r="V94" i="16"/>
  <c r="AE93" i="16"/>
  <c r="AD93" i="16"/>
  <c r="AC93" i="16"/>
  <c r="W93" i="16"/>
  <c r="V93" i="16"/>
  <c r="AD92" i="16"/>
  <c r="AC92" i="16"/>
  <c r="AE92" i="16" s="1"/>
  <c r="W92" i="16"/>
  <c r="V92" i="16"/>
  <c r="AE91" i="16"/>
  <c r="AD91" i="16"/>
  <c r="AC91" i="16"/>
  <c r="W91" i="16"/>
  <c r="V91" i="16"/>
  <c r="AD90" i="16"/>
  <c r="AC90" i="16"/>
  <c r="AE90" i="16" s="1"/>
  <c r="W90" i="16"/>
  <c r="V90" i="16"/>
  <c r="AD89" i="16"/>
  <c r="AC89" i="16"/>
  <c r="AE89" i="16" s="1"/>
  <c r="W89" i="16"/>
  <c r="V89" i="16"/>
  <c r="AE88" i="16"/>
  <c r="AD88" i="16"/>
  <c r="AC88" i="16"/>
  <c r="W88" i="16"/>
  <c r="V88" i="16"/>
  <c r="AE87" i="16"/>
  <c r="AD87" i="16"/>
  <c r="AC87" i="16"/>
  <c r="W87" i="16"/>
  <c r="V87" i="16"/>
  <c r="AD86" i="16"/>
  <c r="AC86" i="16"/>
  <c r="AE86" i="16" s="1"/>
  <c r="W86" i="16"/>
  <c r="V86" i="16"/>
  <c r="AE85" i="16"/>
  <c r="AD85" i="16"/>
  <c r="AC85" i="16"/>
  <c r="W85" i="16"/>
  <c r="V85" i="16"/>
  <c r="AD84" i="16"/>
  <c r="AC84" i="16"/>
  <c r="W84" i="16"/>
  <c r="V84" i="16"/>
  <c r="AD83" i="16"/>
  <c r="AC83" i="16"/>
  <c r="AE83" i="16" s="1"/>
  <c r="W83" i="16"/>
  <c r="V83" i="16"/>
  <c r="AE82" i="16"/>
  <c r="AD82" i="16"/>
  <c r="AC82" i="16"/>
  <c r="W82" i="16"/>
  <c r="V82" i="16"/>
  <c r="AE81" i="16"/>
  <c r="AD81" i="16"/>
  <c r="AC81" i="16"/>
  <c r="W81" i="16"/>
  <c r="V81" i="16"/>
  <c r="AD80" i="16"/>
  <c r="AC80" i="16"/>
  <c r="AE80" i="16" s="1"/>
  <c r="W80" i="16"/>
  <c r="V80" i="16"/>
  <c r="AE79" i="16"/>
  <c r="AD79" i="16"/>
  <c r="AC79" i="16"/>
  <c r="W79" i="16"/>
  <c r="V79" i="16"/>
  <c r="AD78" i="16"/>
  <c r="AC78" i="16"/>
  <c r="AE78" i="16" s="1"/>
  <c r="W78" i="16"/>
  <c r="V78" i="16"/>
  <c r="AD77" i="16"/>
  <c r="AC77" i="16"/>
  <c r="AE77" i="16" s="1"/>
  <c r="W77" i="16"/>
  <c r="V77" i="16"/>
  <c r="AE76" i="16"/>
  <c r="AD76" i="16"/>
  <c r="AC76" i="16"/>
  <c r="W76" i="16"/>
  <c r="V76" i="16"/>
  <c r="AE75" i="16"/>
  <c r="AD75" i="16"/>
  <c r="AC75" i="16"/>
  <c r="W75" i="16"/>
  <c r="V75" i="16"/>
  <c r="AD74" i="16"/>
  <c r="AC74" i="16"/>
  <c r="AE74" i="16" s="1"/>
  <c r="W74" i="16"/>
  <c r="V74" i="16"/>
  <c r="AE73" i="16"/>
  <c r="AD73" i="16"/>
  <c r="AC73" i="16"/>
  <c r="W73" i="16"/>
  <c r="V73" i="16"/>
  <c r="AD72" i="16"/>
  <c r="AC72" i="16"/>
  <c r="W72" i="16"/>
  <c r="V72" i="16"/>
  <c r="AD71" i="16"/>
  <c r="AC71" i="16"/>
  <c r="AE71" i="16" s="1"/>
  <c r="W71" i="16"/>
  <c r="V71" i="16"/>
  <c r="AE70" i="16"/>
  <c r="AD70" i="16"/>
  <c r="AC70" i="16"/>
  <c r="W70" i="16"/>
  <c r="V70" i="16"/>
  <c r="AE69" i="16"/>
  <c r="AD69" i="16"/>
  <c r="AC69" i="16"/>
  <c r="W69" i="16"/>
  <c r="V69" i="16"/>
  <c r="AD68" i="16"/>
  <c r="AC68" i="16"/>
  <c r="AE68" i="16" s="1"/>
  <c r="W68" i="16"/>
  <c r="V68" i="16"/>
  <c r="AE67" i="16"/>
  <c r="AD67" i="16"/>
  <c r="AC67" i="16"/>
  <c r="W67" i="16"/>
  <c r="V67" i="16"/>
  <c r="AD66" i="16"/>
  <c r="AC66" i="16"/>
  <c r="AE66" i="16" s="1"/>
  <c r="W66" i="16"/>
  <c r="V66" i="16"/>
  <c r="AD65" i="16"/>
  <c r="AC65" i="16"/>
  <c r="AE65" i="16" s="1"/>
  <c r="W65" i="16"/>
  <c r="V65" i="16"/>
  <c r="AE64" i="16"/>
  <c r="AD64" i="16"/>
  <c r="AC64" i="16"/>
  <c r="W64" i="16"/>
  <c r="V64" i="16"/>
  <c r="AE63" i="16"/>
  <c r="AD63" i="16"/>
  <c r="AC63" i="16"/>
  <c r="W63" i="16"/>
  <c r="V63" i="16"/>
  <c r="AD62" i="16"/>
  <c r="AC62" i="16"/>
  <c r="AE62" i="16" s="1"/>
  <c r="W62" i="16"/>
  <c r="V62" i="16"/>
  <c r="AE61" i="16"/>
  <c r="AD61" i="16"/>
  <c r="AC61" i="16"/>
  <c r="W61" i="16"/>
  <c r="V61" i="16"/>
  <c r="AD60" i="16"/>
  <c r="AC60" i="16"/>
  <c r="W60" i="16"/>
  <c r="V60" i="16"/>
  <c r="AD59" i="16"/>
  <c r="AC59" i="16"/>
  <c r="AE59" i="16" s="1"/>
  <c r="W59" i="16"/>
  <c r="V59" i="16"/>
  <c r="AE58" i="16"/>
  <c r="AD58" i="16"/>
  <c r="AC58" i="16"/>
  <c r="W58" i="16"/>
  <c r="V58" i="16"/>
  <c r="AE57" i="16"/>
  <c r="AD57" i="16"/>
  <c r="AC57" i="16"/>
  <c r="W57" i="16"/>
  <c r="V57" i="16"/>
  <c r="AD56" i="16"/>
  <c r="AC56" i="16"/>
  <c r="AE56" i="16" s="1"/>
  <c r="W56" i="16"/>
  <c r="V56" i="16"/>
  <c r="AE55" i="16"/>
  <c r="AD55" i="16"/>
  <c r="AC55" i="16"/>
  <c r="W55" i="16"/>
  <c r="V55" i="16"/>
  <c r="AD54" i="16"/>
  <c r="AC54" i="16"/>
  <c r="AE54" i="16" s="1"/>
  <c r="W54" i="16"/>
  <c r="V54" i="16"/>
  <c r="AD53" i="16"/>
  <c r="AC53" i="16"/>
  <c r="AE53" i="16" s="1"/>
  <c r="W53" i="16"/>
  <c r="V53" i="16"/>
  <c r="AE52" i="16"/>
  <c r="AD52" i="16"/>
  <c r="AC52" i="16"/>
  <c r="W52" i="16"/>
  <c r="V52" i="16"/>
  <c r="AE51" i="16"/>
  <c r="AD51" i="16"/>
  <c r="AC51" i="16"/>
  <c r="W51" i="16"/>
  <c r="V51" i="16"/>
  <c r="AD50" i="16"/>
  <c r="AC50" i="16"/>
  <c r="AE50" i="16" s="1"/>
  <c r="W50" i="16"/>
  <c r="V50" i="16"/>
  <c r="AE49" i="16"/>
  <c r="AD49" i="16"/>
  <c r="AC49" i="16"/>
  <c r="W49" i="16"/>
  <c r="V49" i="16"/>
  <c r="AD48" i="16"/>
  <c r="AC48" i="16"/>
  <c r="W48" i="16"/>
  <c r="V48" i="16"/>
  <c r="AD47" i="16"/>
  <c r="AC47" i="16"/>
  <c r="AE47" i="16" s="1"/>
  <c r="W47" i="16"/>
  <c r="V47" i="16"/>
  <c r="AD46" i="16"/>
  <c r="AE46" i="16" s="1"/>
  <c r="AC46" i="16"/>
  <c r="W46" i="16"/>
  <c r="V46" i="16"/>
  <c r="AE45" i="16"/>
  <c r="AD45" i="16"/>
  <c r="AC45" i="16"/>
  <c r="W45" i="16"/>
  <c r="V45" i="16"/>
  <c r="AD44" i="16"/>
  <c r="AC44" i="16"/>
  <c r="AE44" i="16" s="1"/>
  <c r="W44" i="16"/>
  <c r="V44" i="16"/>
  <c r="AE43" i="16"/>
  <c r="AD43" i="16"/>
  <c r="AC43" i="16"/>
  <c r="W43" i="16"/>
  <c r="V43" i="16"/>
  <c r="AD42" i="16"/>
  <c r="AC42" i="16"/>
  <c r="W42" i="16"/>
  <c r="V42" i="16"/>
  <c r="AD41" i="16"/>
  <c r="AC41" i="16"/>
  <c r="AE41" i="16" s="1"/>
  <c r="W41" i="16"/>
  <c r="V41" i="16"/>
  <c r="AE40" i="16"/>
  <c r="AD40" i="16"/>
  <c r="AC40" i="16"/>
  <c r="W40" i="16"/>
  <c r="V40" i="16"/>
  <c r="AE39" i="16"/>
  <c r="AD39" i="16"/>
  <c r="AC39" i="16"/>
  <c r="W39" i="16"/>
  <c r="V39" i="16"/>
  <c r="AD38" i="16"/>
  <c r="AC38" i="16"/>
  <c r="AE38" i="16" s="1"/>
  <c r="W38" i="16"/>
  <c r="V38" i="16"/>
  <c r="AE37" i="16"/>
  <c r="AD37" i="16"/>
  <c r="AC37" i="16"/>
  <c r="W37" i="16"/>
  <c r="V37" i="16"/>
  <c r="AD36" i="16"/>
  <c r="AC36" i="16"/>
  <c r="W36" i="16"/>
  <c r="V36" i="16"/>
  <c r="AD35" i="16"/>
  <c r="AC35" i="16"/>
  <c r="AE35" i="16" s="1"/>
  <c r="W35" i="16"/>
  <c r="V35" i="16"/>
  <c r="AE34" i="16"/>
  <c r="AD34" i="16"/>
  <c r="AC34" i="16"/>
  <c r="W34" i="16"/>
  <c r="V34" i="16"/>
  <c r="AE33" i="16"/>
  <c r="AD33" i="16"/>
  <c r="AC33" i="16"/>
  <c r="W33" i="16"/>
  <c r="V33" i="16"/>
  <c r="AD32" i="16"/>
  <c r="AC32" i="16"/>
  <c r="AE32" i="16" s="1"/>
  <c r="W32" i="16"/>
  <c r="V32" i="16"/>
  <c r="AE31" i="16"/>
  <c r="AD31" i="16"/>
  <c r="AC31" i="16"/>
  <c r="W31" i="16"/>
  <c r="V31" i="16"/>
  <c r="AD30" i="16"/>
  <c r="AC30" i="16"/>
  <c r="W30" i="16"/>
  <c r="V30" i="16"/>
  <c r="AD29" i="16"/>
  <c r="AC29" i="16"/>
  <c r="AE29" i="16" s="1"/>
  <c r="W29" i="16"/>
  <c r="V29" i="16"/>
  <c r="AE28" i="16"/>
  <c r="AD28" i="16"/>
  <c r="AC28" i="16"/>
  <c r="W28" i="16"/>
  <c r="V28" i="16"/>
  <c r="AE27" i="16"/>
  <c r="AD27" i="16"/>
  <c r="AC27" i="16"/>
  <c r="W27" i="16"/>
  <c r="V27" i="16"/>
  <c r="AD26" i="16"/>
  <c r="AC26" i="16"/>
  <c r="AE26" i="16" s="1"/>
  <c r="W26" i="16"/>
  <c r="V26" i="16"/>
  <c r="AE25" i="16"/>
  <c r="AD25" i="16"/>
  <c r="AC25" i="16"/>
  <c r="W25" i="16"/>
  <c r="V25" i="16"/>
  <c r="AD24" i="16"/>
  <c r="AC24" i="16"/>
  <c r="W24" i="16"/>
  <c r="V24" i="16"/>
  <c r="AD23" i="16"/>
  <c r="AC23" i="16"/>
  <c r="AE23" i="16" s="1"/>
  <c r="W23" i="16"/>
  <c r="V23" i="16"/>
  <c r="AD22" i="16"/>
  <c r="AE22" i="16" s="1"/>
  <c r="AC22" i="16"/>
  <c r="W22" i="16"/>
  <c r="V22" i="16"/>
  <c r="AE21" i="16"/>
  <c r="AD21" i="16"/>
  <c r="AC21" i="16"/>
  <c r="W21" i="16"/>
  <c r="V21" i="16"/>
  <c r="AD20" i="16"/>
  <c r="AC20" i="16"/>
  <c r="AE20" i="16" s="1"/>
  <c r="W20" i="16"/>
  <c r="V20" i="16"/>
  <c r="AE19" i="16"/>
  <c r="AD19" i="16"/>
  <c r="AC19" i="16"/>
  <c r="W19" i="16"/>
  <c r="V19" i="16"/>
  <c r="AD18" i="16"/>
  <c r="AC18" i="16"/>
  <c r="AE18" i="16" s="1"/>
  <c r="W18" i="16"/>
  <c r="V18" i="16"/>
  <c r="AD17" i="16"/>
  <c r="AC17" i="16"/>
  <c r="AE17" i="16" s="1"/>
  <c r="W17" i="16"/>
  <c r="V17" i="16"/>
  <c r="AD16" i="16"/>
  <c r="AE16" i="16" s="1"/>
  <c r="AC16" i="16"/>
  <c r="W16" i="16"/>
  <c r="V16" i="16"/>
  <c r="AE15" i="16"/>
  <c r="AD15" i="16"/>
  <c r="AC15" i="16"/>
  <c r="W15" i="16"/>
  <c r="V15" i="16"/>
  <c r="AD14" i="16"/>
  <c r="AC14" i="16"/>
  <c r="AE14" i="16" s="1"/>
  <c r="W14" i="16"/>
  <c r="V14" i="16"/>
  <c r="AE13" i="16"/>
  <c r="AD13" i="16"/>
  <c r="AC13" i="16"/>
  <c r="W13" i="16"/>
  <c r="V13" i="16"/>
  <c r="AD12" i="16"/>
  <c r="AC12" i="16"/>
  <c r="AE12" i="16" s="1"/>
  <c r="W12" i="16"/>
  <c r="V12" i="16"/>
  <c r="AD11" i="16"/>
  <c r="AC11" i="16"/>
  <c r="AE11" i="16" s="1"/>
  <c r="W11" i="16"/>
  <c r="V11" i="16"/>
  <c r="AD10" i="16"/>
  <c r="AE10" i="16" s="1"/>
  <c r="AC10" i="16"/>
  <c r="W10" i="16"/>
  <c r="V10" i="16"/>
  <c r="AE9" i="16"/>
  <c r="AD9" i="16"/>
  <c r="AC9" i="16"/>
  <c r="W9" i="16"/>
  <c r="V9" i="16"/>
  <c r="AD8" i="16"/>
  <c r="AC8" i="16"/>
  <c r="AE8" i="16" s="1"/>
  <c r="W8" i="16"/>
  <c r="V8" i="16"/>
  <c r="AE7" i="16"/>
  <c r="AD7" i="16"/>
  <c r="AC7" i="16"/>
  <c r="W7" i="16"/>
  <c r="V7" i="16"/>
  <c r="AD6" i="16"/>
  <c r="AD112" i="16" s="1"/>
  <c r="AC6" i="16"/>
  <c r="W6" i="16"/>
  <c r="V6" i="16"/>
  <c r="AD5" i="16"/>
  <c r="AC5" i="16"/>
  <c r="AE5" i="16" s="1"/>
  <c r="W5" i="16"/>
  <c r="V5" i="16"/>
  <c r="AD4" i="16"/>
  <c r="AE4" i="16" s="1"/>
  <c r="AC4" i="16"/>
  <c r="AC112" i="16" s="1"/>
  <c r="W4" i="16"/>
  <c r="V4" i="16"/>
  <c r="AD46" i="15"/>
  <c r="AE46" i="15" s="1"/>
  <c r="AC46" i="15"/>
  <c r="W46" i="15"/>
  <c r="V46" i="15"/>
  <c r="AE45" i="15"/>
  <c r="AD45" i="15"/>
  <c r="AC45" i="15"/>
  <c r="W45" i="15"/>
  <c r="V45" i="15"/>
  <c r="AD44" i="15"/>
  <c r="AC44" i="15"/>
  <c r="AE44" i="15" s="1"/>
  <c r="W44" i="15"/>
  <c r="V44" i="15"/>
  <c r="AE43" i="15"/>
  <c r="AD43" i="15"/>
  <c r="AC43" i="15"/>
  <c r="W43" i="15"/>
  <c r="V43" i="15"/>
  <c r="AD42" i="15"/>
  <c r="AC42" i="15"/>
  <c r="W42" i="15"/>
  <c r="V42" i="15"/>
  <c r="AD41" i="15"/>
  <c r="AC41" i="15"/>
  <c r="AE41" i="15" s="1"/>
  <c r="W41" i="15"/>
  <c r="V41" i="15"/>
  <c r="AD40" i="15"/>
  <c r="AE40" i="15" s="1"/>
  <c r="AC40" i="15"/>
  <c r="W40" i="15"/>
  <c r="V40" i="15"/>
  <c r="AE39" i="15"/>
  <c r="AD39" i="15"/>
  <c r="AC39" i="15"/>
  <c r="W39" i="15"/>
  <c r="V39" i="15"/>
  <c r="AD38" i="15"/>
  <c r="AC38" i="15"/>
  <c r="AE38" i="15" s="1"/>
  <c r="W38" i="15"/>
  <c r="V38" i="15"/>
  <c r="AE37" i="15"/>
  <c r="AD37" i="15"/>
  <c r="AC37" i="15"/>
  <c r="W37" i="15"/>
  <c r="V37" i="15"/>
  <c r="AD36" i="15"/>
  <c r="AC36" i="15"/>
  <c r="W36" i="15"/>
  <c r="V36" i="15"/>
  <c r="AD35" i="15"/>
  <c r="AC35" i="15"/>
  <c r="AE35" i="15" s="1"/>
  <c r="W35" i="15"/>
  <c r="V35" i="15"/>
  <c r="AD34" i="15"/>
  <c r="AE34" i="15" s="1"/>
  <c r="AC34" i="15"/>
  <c r="W34" i="15"/>
  <c r="V34" i="15"/>
  <c r="AE33" i="15"/>
  <c r="AD33" i="15"/>
  <c r="AC33" i="15"/>
  <c r="W33" i="15"/>
  <c r="V33" i="15"/>
  <c r="AD32" i="15"/>
  <c r="AC32" i="15"/>
  <c r="AE32" i="15" s="1"/>
  <c r="W32" i="15"/>
  <c r="V32" i="15"/>
  <c r="AE31" i="15"/>
  <c r="AD31" i="15"/>
  <c r="AC31" i="15"/>
  <c r="W31" i="15"/>
  <c r="V31" i="15"/>
  <c r="AD30" i="15"/>
  <c r="AC30" i="15"/>
  <c r="AE30" i="15" s="1"/>
  <c r="W30" i="15"/>
  <c r="V30" i="15"/>
  <c r="AD29" i="15"/>
  <c r="AC29" i="15"/>
  <c r="AE29" i="15" s="1"/>
  <c r="W29" i="15"/>
  <c r="V29" i="15"/>
  <c r="AD28" i="15"/>
  <c r="AE28" i="15" s="1"/>
  <c r="AC28" i="15"/>
  <c r="W28" i="15"/>
  <c r="V28" i="15"/>
  <c r="AE27" i="15"/>
  <c r="AD27" i="15"/>
  <c r="AC27" i="15"/>
  <c r="W27" i="15"/>
  <c r="V27" i="15"/>
  <c r="AD26" i="15"/>
  <c r="AC26" i="15"/>
  <c r="AE26" i="15" s="1"/>
  <c r="W26" i="15"/>
  <c r="V26" i="15"/>
  <c r="AE25" i="15"/>
  <c r="AD25" i="15"/>
  <c r="AC25" i="15"/>
  <c r="W25" i="15"/>
  <c r="V25" i="15"/>
  <c r="AD24" i="15"/>
  <c r="AC24" i="15"/>
  <c r="W24" i="15"/>
  <c r="V24" i="15"/>
  <c r="AD23" i="15"/>
  <c r="AC23" i="15"/>
  <c r="AE23" i="15" s="1"/>
  <c r="W23" i="15"/>
  <c r="V23" i="15"/>
  <c r="AD22" i="15"/>
  <c r="AE22" i="15" s="1"/>
  <c r="AC22" i="15"/>
  <c r="W22" i="15"/>
  <c r="V22" i="15"/>
  <c r="AE21" i="15"/>
  <c r="AD21" i="15"/>
  <c r="AC21" i="15"/>
  <c r="W21" i="15"/>
  <c r="V21" i="15"/>
  <c r="AD20" i="15"/>
  <c r="AC20" i="15"/>
  <c r="AE20" i="15" s="1"/>
  <c r="W20" i="15"/>
  <c r="V20" i="15"/>
  <c r="AE19" i="15"/>
  <c r="AD19" i="15"/>
  <c r="AC19" i="15"/>
  <c r="W19" i="15"/>
  <c r="V19" i="15"/>
  <c r="AD18" i="15"/>
  <c r="AC18" i="15"/>
  <c r="W18" i="15"/>
  <c r="V18" i="15"/>
  <c r="AD17" i="15"/>
  <c r="AC17" i="15"/>
  <c r="AE17" i="15" s="1"/>
  <c r="W17" i="15"/>
  <c r="V17" i="15"/>
  <c r="AD16" i="15"/>
  <c r="AE16" i="15" s="1"/>
  <c r="AC16" i="15"/>
  <c r="W16" i="15"/>
  <c r="V16" i="15"/>
  <c r="AE15" i="15"/>
  <c r="AD15" i="15"/>
  <c r="AC15" i="15"/>
  <c r="W15" i="15"/>
  <c r="V15" i="15"/>
  <c r="AD14" i="15"/>
  <c r="AC14" i="15"/>
  <c r="AE14" i="15" s="1"/>
  <c r="W14" i="15"/>
  <c r="V14" i="15"/>
  <c r="AE13" i="15"/>
  <c r="AD13" i="15"/>
  <c r="AC13" i="15"/>
  <c r="W13" i="15"/>
  <c r="V13" i="15"/>
  <c r="AD12" i="15"/>
  <c r="AC12" i="15"/>
  <c r="AE12" i="15" s="1"/>
  <c r="W12" i="15"/>
  <c r="V12" i="15"/>
  <c r="AD11" i="15"/>
  <c r="AC11" i="15"/>
  <c r="AE11" i="15" s="1"/>
  <c r="W11" i="15"/>
  <c r="V11" i="15"/>
  <c r="AD10" i="15"/>
  <c r="AE10" i="15" s="1"/>
  <c r="AC10" i="15"/>
  <c r="W10" i="15"/>
  <c r="V10" i="15"/>
  <c r="AE9" i="15"/>
  <c r="AD9" i="15"/>
  <c r="AC9" i="15"/>
  <c r="W9" i="15"/>
  <c r="V9" i="15"/>
  <c r="AD8" i="15"/>
  <c r="AC8" i="15"/>
  <c r="AE8" i="15" s="1"/>
  <c r="W8" i="15"/>
  <c r="V8" i="15"/>
  <c r="AE7" i="15"/>
  <c r="AD7" i="15"/>
  <c r="AC7" i="15"/>
  <c r="W7" i="15"/>
  <c r="V7" i="15"/>
  <c r="AD6" i="15"/>
  <c r="AC6" i="15"/>
  <c r="W6" i="15"/>
  <c r="V6" i="15"/>
  <c r="AD5" i="15"/>
  <c r="AC5" i="15"/>
  <c r="W5" i="15"/>
  <c r="V5" i="15"/>
  <c r="AD4" i="15"/>
  <c r="AD47" i="15" s="1"/>
  <c r="AC4" i="15"/>
  <c r="W4" i="15"/>
  <c r="V4" i="15"/>
  <c r="AD52" i="14"/>
  <c r="AE52" i="14" s="1"/>
  <c r="AC52" i="14"/>
  <c r="W52" i="14"/>
  <c r="V52" i="14"/>
  <c r="AE51" i="14"/>
  <c r="AD51" i="14"/>
  <c r="AC51" i="14"/>
  <c r="W51" i="14"/>
  <c r="V51" i="14"/>
  <c r="AD50" i="14"/>
  <c r="AC50" i="14"/>
  <c r="AE50" i="14" s="1"/>
  <c r="W50" i="14"/>
  <c r="V50" i="14"/>
  <c r="AE49" i="14"/>
  <c r="AD49" i="14"/>
  <c r="AC49" i="14"/>
  <c r="W49" i="14"/>
  <c r="V49" i="14"/>
  <c r="AD48" i="14"/>
  <c r="AC48" i="14"/>
  <c r="AE48" i="14" s="1"/>
  <c r="W48" i="14"/>
  <c r="V48" i="14"/>
  <c r="AD47" i="14"/>
  <c r="AC47" i="14"/>
  <c r="AE47" i="14" s="1"/>
  <c r="W47" i="14"/>
  <c r="V47" i="14"/>
  <c r="AD46" i="14"/>
  <c r="AE46" i="14" s="1"/>
  <c r="AC46" i="14"/>
  <c r="W46" i="14"/>
  <c r="V46" i="14"/>
  <c r="AE45" i="14"/>
  <c r="AD45" i="14"/>
  <c r="AC45" i="14"/>
  <c r="W45" i="14"/>
  <c r="V45" i="14"/>
  <c r="AD44" i="14"/>
  <c r="AC44" i="14"/>
  <c r="AE44" i="14" s="1"/>
  <c r="W44" i="14"/>
  <c r="V44" i="14"/>
  <c r="AE43" i="14"/>
  <c r="AD43" i="14"/>
  <c r="AC43" i="14"/>
  <c r="W43" i="14"/>
  <c r="V43" i="14"/>
  <c r="AD42" i="14"/>
  <c r="AE42" i="14" s="1"/>
  <c r="AC42" i="14"/>
  <c r="W42" i="14"/>
  <c r="V42" i="14"/>
  <c r="AD41" i="14"/>
  <c r="AC41" i="14"/>
  <c r="AE41" i="14" s="1"/>
  <c r="W41" i="14"/>
  <c r="V41" i="14"/>
  <c r="AE40" i="14"/>
  <c r="AD40" i="14"/>
  <c r="AC40" i="14"/>
  <c r="W40" i="14"/>
  <c r="V40" i="14"/>
  <c r="AE39" i="14"/>
  <c r="AD39" i="14"/>
  <c r="AC39" i="14"/>
  <c r="W39" i="14"/>
  <c r="V39" i="14"/>
  <c r="AD38" i="14"/>
  <c r="AC38" i="14"/>
  <c r="AE38" i="14" s="1"/>
  <c r="W38" i="14"/>
  <c r="V38" i="14"/>
  <c r="AE37" i="14"/>
  <c r="AD37" i="14"/>
  <c r="AC37" i="14"/>
  <c r="W37" i="14"/>
  <c r="V37" i="14"/>
  <c r="AD36" i="14"/>
  <c r="AC36" i="14"/>
  <c r="W36" i="14"/>
  <c r="V36" i="14"/>
  <c r="AD35" i="14"/>
  <c r="AC35" i="14"/>
  <c r="AE35" i="14" s="1"/>
  <c r="W35" i="14"/>
  <c r="V35" i="14"/>
  <c r="AE34" i="14"/>
  <c r="AD34" i="14"/>
  <c r="AC34" i="14"/>
  <c r="W34" i="14"/>
  <c r="V34" i="14"/>
  <c r="AE33" i="14"/>
  <c r="AD33" i="14"/>
  <c r="AC33" i="14"/>
  <c r="W33" i="14"/>
  <c r="V33" i="14"/>
  <c r="AD32" i="14"/>
  <c r="AC32" i="14"/>
  <c r="AE32" i="14" s="1"/>
  <c r="W32" i="14"/>
  <c r="V32" i="14"/>
  <c r="AE31" i="14"/>
  <c r="AD31" i="14"/>
  <c r="AC31" i="14"/>
  <c r="W31" i="14"/>
  <c r="V31" i="14"/>
  <c r="AD30" i="14"/>
  <c r="AC30" i="14"/>
  <c r="AE30" i="14" s="1"/>
  <c r="W30" i="14"/>
  <c r="V30" i="14"/>
  <c r="AD29" i="14"/>
  <c r="AC29" i="14"/>
  <c r="AE29" i="14" s="1"/>
  <c r="W29" i="14"/>
  <c r="V29" i="14"/>
  <c r="AE28" i="14"/>
  <c r="AD28" i="14"/>
  <c r="AC28" i="14"/>
  <c r="W28" i="14"/>
  <c r="V28" i="14"/>
  <c r="AE27" i="14"/>
  <c r="AD27" i="14"/>
  <c r="AC27" i="14"/>
  <c r="W27" i="14"/>
  <c r="V27" i="14"/>
  <c r="AD26" i="14"/>
  <c r="AC26" i="14"/>
  <c r="AE26" i="14" s="1"/>
  <c r="W26" i="14"/>
  <c r="V26" i="14"/>
  <c r="AE25" i="14"/>
  <c r="AD25" i="14"/>
  <c r="AC25" i="14"/>
  <c r="W25" i="14"/>
  <c r="V25" i="14"/>
  <c r="AD24" i="14"/>
  <c r="AC24" i="14"/>
  <c r="W24" i="14"/>
  <c r="V24" i="14"/>
  <c r="AD23" i="14"/>
  <c r="AC23" i="14"/>
  <c r="AE23" i="14" s="1"/>
  <c r="W23" i="14"/>
  <c r="V23" i="14"/>
  <c r="AD22" i="14"/>
  <c r="AE22" i="14" s="1"/>
  <c r="AC22" i="14"/>
  <c r="W22" i="14"/>
  <c r="V22" i="14"/>
  <c r="AE21" i="14"/>
  <c r="AD21" i="14"/>
  <c r="AC21" i="14"/>
  <c r="W21" i="14"/>
  <c r="V21" i="14"/>
  <c r="AD20" i="14"/>
  <c r="AC20" i="14"/>
  <c r="AE20" i="14" s="1"/>
  <c r="W20" i="14"/>
  <c r="V20" i="14"/>
  <c r="AE19" i="14"/>
  <c r="AD19" i="14"/>
  <c r="AC19" i="14"/>
  <c r="W19" i="14"/>
  <c r="V19" i="14"/>
  <c r="AD18" i="14"/>
  <c r="AC18" i="14"/>
  <c r="W18" i="14"/>
  <c r="V18" i="14"/>
  <c r="AD17" i="14"/>
  <c r="AC17" i="14"/>
  <c r="AE17" i="14" s="1"/>
  <c r="W17" i="14"/>
  <c r="V17" i="14"/>
  <c r="AD16" i="14"/>
  <c r="AE16" i="14" s="1"/>
  <c r="AC16" i="14"/>
  <c r="W16" i="14"/>
  <c r="V16" i="14"/>
  <c r="AE15" i="14"/>
  <c r="AD15" i="14"/>
  <c r="AC15" i="14"/>
  <c r="W15" i="14"/>
  <c r="V15" i="14"/>
  <c r="AD14" i="14"/>
  <c r="AC14" i="14"/>
  <c r="AE14" i="14" s="1"/>
  <c r="W14" i="14"/>
  <c r="V14" i="14"/>
  <c r="AE13" i="14"/>
  <c r="AD13" i="14"/>
  <c r="AC13" i="14"/>
  <c r="W13" i="14"/>
  <c r="V13" i="14"/>
  <c r="AD12" i="14"/>
  <c r="AC12" i="14"/>
  <c r="AE12" i="14" s="1"/>
  <c r="W12" i="14"/>
  <c r="V12" i="14"/>
  <c r="AD11" i="14"/>
  <c r="AC11" i="14"/>
  <c r="AE11" i="14" s="1"/>
  <c r="W11" i="14"/>
  <c r="V11" i="14"/>
  <c r="AE10" i="14"/>
  <c r="AD10" i="14"/>
  <c r="AC10" i="14"/>
  <c r="W10" i="14"/>
  <c r="V10" i="14"/>
  <c r="AE9" i="14"/>
  <c r="AD9" i="14"/>
  <c r="AC9" i="14"/>
  <c r="W9" i="14"/>
  <c r="V9" i="14"/>
  <c r="AD8" i="14"/>
  <c r="AC8" i="14"/>
  <c r="AE8" i="14" s="1"/>
  <c r="W8" i="14"/>
  <c r="V8" i="14"/>
  <c r="AE7" i="14"/>
  <c r="AD7" i="14"/>
  <c r="AC7" i="14"/>
  <c r="W7" i="14"/>
  <c r="V7" i="14"/>
  <c r="AD6" i="14"/>
  <c r="AC6" i="14"/>
  <c r="AE6" i="14" s="1"/>
  <c r="W6" i="14"/>
  <c r="V6" i="14"/>
  <c r="AD5" i="14"/>
  <c r="AC5" i="14"/>
  <c r="W5" i="14"/>
  <c r="V5" i="14"/>
  <c r="AD4" i="14"/>
  <c r="AC4" i="14"/>
  <c r="W4" i="14"/>
  <c r="V4" i="14"/>
  <c r="AD32" i="13"/>
  <c r="AE32" i="13" s="1"/>
  <c r="AC32" i="13"/>
  <c r="W32" i="13"/>
  <c r="V32" i="13"/>
  <c r="AE31" i="13"/>
  <c r="AD31" i="13"/>
  <c r="AC31" i="13"/>
  <c r="W31" i="13"/>
  <c r="V31" i="13"/>
  <c r="AD30" i="13"/>
  <c r="AC30" i="13"/>
  <c r="AE30" i="13" s="1"/>
  <c r="W30" i="13"/>
  <c r="V30" i="13"/>
  <c r="AE29" i="13"/>
  <c r="AD29" i="13"/>
  <c r="AC29" i="13"/>
  <c r="W29" i="13"/>
  <c r="V29" i="13"/>
  <c r="AD28" i="13"/>
  <c r="AC28" i="13"/>
  <c r="W28" i="13"/>
  <c r="V28" i="13"/>
  <c r="AD27" i="13"/>
  <c r="AC27" i="13"/>
  <c r="AE27" i="13" s="1"/>
  <c r="W27" i="13"/>
  <c r="V27" i="13"/>
  <c r="AE26" i="13"/>
  <c r="AD26" i="13"/>
  <c r="AC26" i="13"/>
  <c r="W26" i="13"/>
  <c r="V26" i="13"/>
  <c r="AE25" i="13"/>
  <c r="AD25" i="13"/>
  <c r="AC25" i="13"/>
  <c r="W25" i="13"/>
  <c r="V25" i="13"/>
  <c r="AD24" i="13"/>
  <c r="AC24" i="13"/>
  <c r="AE24" i="13" s="1"/>
  <c r="W24" i="13"/>
  <c r="V24" i="13"/>
  <c r="AE23" i="13"/>
  <c r="AD23" i="13"/>
  <c r="AC23" i="13"/>
  <c r="W23" i="13"/>
  <c r="V23" i="13"/>
  <c r="AD22" i="13"/>
  <c r="AC22" i="13"/>
  <c r="W22" i="13"/>
  <c r="V22" i="13"/>
  <c r="AD21" i="13"/>
  <c r="AC21" i="13"/>
  <c r="AE21" i="13" s="1"/>
  <c r="W21" i="13"/>
  <c r="V21" i="13"/>
  <c r="AE20" i="13"/>
  <c r="AD20" i="13"/>
  <c r="AC20" i="13"/>
  <c r="W20" i="13"/>
  <c r="V20" i="13"/>
  <c r="AE19" i="13"/>
  <c r="AD19" i="13"/>
  <c r="AC19" i="13"/>
  <c r="W19" i="13"/>
  <c r="V19" i="13"/>
  <c r="AD18" i="13"/>
  <c r="AC18" i="13"/>
  <c r="AE18" i="13" s="1"/>
  <c r="W18" i="13"/>
  <c r="V18" i="13"/>
  <c r="AE17" i="13"/>
  <c r="AD17" i="13"/>
  <c r="AC17" i="13"/>
  <c r="W17" i="13"/>
  <c r="V17" i="13"/>
  <c r="AD16" i="13"/>
  <c r="AC16" i="13"/>
  <c r="W16" i="13"/>
  <c r="V16" i="13"/>
  <c r="AD15" i="13"/>
  <c r="AC15" i="13"/>
  <c r="AE15" i="13" s="1"/>
  <c r="W15" i="13"/>
  <c r="V15" i="13"/>
  <c r="AE14" i="13"/>
  <c r="AD14" i="13"/>
  <c r="AC14" i="13"/>
  <c r="W14" i="13"/>
  <c r="V14" i="13"/>
  <c r="AE13" i="13"/>
  <c r="AD13" i="13"/>
  <c r="AC13" i="13"/>
  <c r="W13" i="13"/>
  <c r="V13" i="13"/>
  <c r="AD12" i="13"/>
  <c r="AC12" i="13"/>
  <c r="AE12" i="13" s="1"/>
  <c r="W12" i="13"/>
  <c r="V12" i="13"/>
  <c r="AE11" i="13"/>
  <c r="AD11" i="13"/>
  <c r="AC11" i="13"/>
  <c r="W11" i="13"/>
  <c r="V11" i="13"/>
  <c r="AD10" i="13"/>
  <c r="AC10" i="13"/>
  <c r="W10" i="13"/>
  <c r="V10" i="13"/>
  <c r="AD9" i="13"/>
  <c r="AC9" i="13"/>
  <c r="AE9" i="13" s="1"/>
  <c r="W9" i="13"/>
  <c r="V9" i="13"/>
  <c r="AE8" i="13"/>
  <c r="AD8" i="13"/>
  <c r="AC8" i="13"/>
  <c r="W8" i="13"/>
  <c r="V8" i="13"/>
  <c r="AE7" i="13"/>
  <c r="AD7" i="13"/>
  <c r="AC7" i="13"/>
  <c r="W7" i="13"/>
  <c r="V7" i="13"/>
  <c r="AD6" i="13"/>
  <c r="AC6" i="13"/>
  <c r="AE6" i="13" s="1"/>
  <c r="W6" i="13"/>
  <c r="V6" i="13"/>
  <c r="AE5" i="13"/>
  <c r="AD5" i="13"/>
  <c r="AC5" i="13"/>
  <c r="AC33" i="13" s="1"/>
  <c r="W5" i="13"/>
  <c r="V5" i="13"/>
  <c r="AD4" i="13"/>
  <c r="AD33" i="13" s="1"/>
  <c r="AC4" i="13"/>
  <c r="W4" i="13"/>
  <c r="X36" i="13" s="1"/>
  <c r="V4" i="13"/>
  <c r="X35" i="13" s="1"/>
  <c r="X41" i="13" s="1"/>
  <c r="X42" i="13" s="1"/>
  <c r="AD28" i="12"/>
  <c r="AC28" i="12"/>
  <c r="AE28" i="12" s="1"/>
  <c r="W28" i="12"/>
  <c r="V28" i="12"/>
  <c r="AD27" i="12"/>
  <c r="AC27" i="12"/>
  <c r="AE27" i="12" s="1"/>
  <c r="W27" i="12"/>
  <c r="V27" i="12"/>
  <c r="AE26" i="12"/>
  <c r="AD26" i="12"/>
  <c r="AC26" i="12"/>
  <c r="W26" i="12"/>
  <c r="V26" i="12"/>
  <c r="AE25" i="12"/>
  <c r="AD25" i="12"/>
  <c r="AC25" i="12"/>
  <c r="W25" i="12"/>
  <c r="V25" i="12"/>
  <c r="AD24" i="12"/>
  <c r="AC24" i="12"/>
  <c r="AE24" i="12" s="1"/>
  <c r="W24" i="12"/>
  <c r="V24" i="12"/>
  <c r="AE23" i="12"/>
  <c r="AD23" i="12"/>
  <c r="AC23" i="12"/>
  <c r="W23" i="12"/>
  <c r="V23" i="12"/>
  <c r="AD22" i="12"/>
  <c r="AC22" i="12"/>
  <c r="AE22" i="12" s="1"/>
  <c r="W22" i="12"/>
  <c r="V22" i="12"/>
  <c r="AD21" i="12"/>
  <c r="AC21" i="12"/>
  <c r="AE21" i="12" s="1"/>
  <c r="W21" i="12"/>
  <c r="V21" i="12"/>
  <c r="AD20" i="12"/>
  <c r="AE20" i="12" s="1"/>
  <c r="AC20" i="12"/>
  <c r="W20" i="12"/>
  <c r="V20" i="12"/>
  <c r="AE19" i="12"/>
  <c r="AD19" i="12"/>
  <c r="AC19" i="12"/>
  <c r="W19" i="12"/>
  <c r="V19" i="12"/>
  <c r="AD18" i="12"/>
  <c r="AC18" i="12"/>
  <c r="AE18" i="12" s="1"/>
  <c r="W18" i="12"/>
  <c r="V18" i="12"/>
  <c r="AE17" i="12"/>
  <c r="AD17" i="12"/>
  <c r="AC17" i="12"/>
  <c r="W17" i="12"/>
  <c r="V17" i="12"/>
  <c r="AD16" i="12"/>
  <c r="AC16" i="12"/>
  <c r="W16" i="12"/>
  <c r="V16" i="12"/>
  <c r="AD15" i="12"/>
  <c r="AC15" i="12"/>
  <c r="AE15" i="12" s="1"/>
  <c r="W15" i="12"/>
  <c r="V15" i="12"/>
  <c r="AD14" i="12"/>
  <c r="AE14" i="12" s="1"/>
  <c r="AC14" i="12"/>
  <c r="W14" i="12"/>
  <c r="V14" i="12"/>
  <c r="AE13" i="12"/>
  <c r="AD13" i="12"/>
  <c r="AC13" i="12"/>
  <c r="W13" i="12"/>
  <c r="V13" i="12"/>
  <c r="AD12" i="12"/>
  <c r="AC12" i="12"/>
  <c r="AE12" i="12" s="1"/>
  <c r="W12" i="12"/>
  <c r="V12" i="12"/>
  <c r="AE11" i="12"/>
  <c r="AD11" i="12"/>
  <c r="AC11" i="12"/>
  <c r="W11" i="12"/>
  <c r="V11" i="12"/>
  <c r="AD10" i="12"/>
  <c r="AC10" i="12"/>
  <c r="W10" i="12"/>
  <c r="V10" i="12"/>
  <c r="AD9" i="12"/>
  <c r="AC9" i="12"/>
  <c r="AE9" i="12" s="1"/>
  <c r="W9" i="12"/>
  <c r="V9" i="12"/>
  <c r="AD8" i="12"/>
  <c r="AE8" i="12" s="1"/>
  <c r="AC8" i="12"/>
  <c r="W8" i="12"/>
  <c r="X32" i="12" s="1"/>
  <c r="V8" i="12"/>
  <c r="AE7" i="12"/>
  <c r="AD7" i="12"/>
  <c r="AC7" i="12"/>
  <c r="W7" i="12"/>
  <c r="V7" i="12"/>
  <c r="AD6" i="12"/>
  <c r="AC6" i="12"/>
  <c r="AE6" i="12" s="1"/>
  <c r="W6" i="12"/>
  <c r="V6" i="12"/>
  <c r="AE5" i="12"/>
  <c r="AD5" i="12"/>
  <c r="AC5" i="12"/>
  <c r="W5" i="12"/>
  <c r="V5" i="12"/>
  <c r="AD4" i="12"/>
  <c r="AC4" i="12"/>
  <c r="AC29" i="12" s="1"/>
  <c r="W4" i="12"/>
  <c r="V4" i="12"/>
  <c r="X26" i="11"/>
  <c r="AD22" i="11"/>
  <c r="AC22" i="11"/>
  <c r="AE22" i="11" s="1"/>
  <c r="W22" i="11"/>
  <c r="V22" i="11"/>
  <c r="AD21" i="11"/>
  <c r="AC21" i="11"/>
  <c r="AE21" i="11" s="1"/>
  <c r="W21" i="11"/>
  <c r="V21" i="11"/>
  <c r="AD20" i="11"/>
  <c r="AE20" i="11" s="1"/>
  <c r="AC20" i="11"/>
  <c r="W20" i="11"/>
  <c r="V20" i="11"/>
  <c r="AE19" i="11"/>
  <c r="AD19" i="11"/>
  <c r="AC19" i="11"/>
  <c r="W19" i="11"/>
  <c r="V19" i="11"/>
  <c r="AD18" i="11"/>
  <c r="AC18" i="11"/>
  <c r="AE18" i="11" s="1"/>
  <c r="W18" i="11"/>
  <c r="V18" i="11"/>
  <c r="AE17" i="11"/>
  <c r="AD17" i="11"/>
  <c r="AC17" i="11"/>
  <c r="W17" i="11"/>
  <c r="V17" i="11"/>
  <c r="AD16" i="11"/>
  <c r="AC16" i="11"/>
  <c r="W16" i="11"/>
  <c r="V16" i="11"/>
  <c r="AD15" i="11"/>
  <c r="AC15" i="11"/>
  <c r="AE15" i="11" s="1"/>
  <c r="W15" i="11"/>
  <c r="V15" i="11"/>
  <c r="AE14" i="11"/>
  <c r="AD14" i="11"/>
  <c r="AC14" i="11"/>
  <c r="W14" i="11"/>
  <c r="V14" i="11"/>
  <c r="AE13" i="11"/>
  <c r="AD13" i="11"/>
  <c r="AC13" i="11"/>
  <c r="W13" i="11"/>
  <c r="V13" i="11"/>
  <c r="AD12" i="11"/>
  <c r="AC12" i="11"/>
  <c r="AE12" i="11" s="1"/>
  <c r="W12" i="11"/>
  <c r="V12" i="11"/>
  <c r="AE11" i="11"/>
  <c r="AD11" i="11"/>
  <c r="AC11" i="11"/>
  <c r="W11" i="11"/>
  <c r="V11" i="11"/>
  <c r="AD10" i="11"/>
  <c r="AC10" i="11"/>
  <c r="W10" i="11"/>
  <c r="V10" i="11"/>
  <c r="AD9" i="11"/>
  <c r="AC9" i="11"/>
  <c r="AE9" i="11" s="1"/>
  <c r="W9" i="11"/>
  <c r="V9" i="11"/>
  <c r="AE8" i="11"/>
  <c r="AD8" i="11"/>
  <c r="AC8" i="11"/>
  <c r="W8" i="11"/>
  <c r="V8" i="11"/>
  <c r="AE7" i="11"/>
  <c r="AD7" i="11"/>
  <c r="AC7" i="11"/>
  <c r="W7" i="11"/>
  <c r="V7" i="11"/>
  <c r="AD6" i="11"/>
  <c r="AC6" i="11"/>
  <c r="AE6" i="11" s="1"/>
  <c r="W6" i="11"/>
  <c r="V6" i="11"/>
  <c r="AE5" i="11"/>
  <c r="AD5" i="11"/>
  <c r="AC5" i="11"/>
  <c r="W5" i="11"/>
  <c r="V5" i="11"/>
  <c r="AD4" i="11"/>
  <c r="AC4" i="11"/>
  <c r="W4" i="11"/>
  <c r="V4" i="11"/>
  <c r="X25" i="11" s="1"/>
  <c r="X31" i="11" s="1"/>
  <c r="X32" i="11" s="1"/>
  <c r="AD116" i="10"/>
  <c r="AC116" i="10"/>
  <c r="AE116" i="10" s="1"/>
  <c r="W116" i="10"/>
  <c r="V116" i="10"/>
  <c r="AD115" i="10"/>
  <c r="AC115" i="10"/>
  <c r="AE115" i="10" s="1"/>
  <c r="W115" i="10"/>
  <c r="V115" i="10"/>
  <c r="AD114" i="10"/>
  <c r="AE114" i="10" s="1"/>
  <c r="AC114" i="10"/>
  <c r="W114" i="10"/>
  <c r="V114" i="10"/>
  <c r="AE113" i="10"/>
  <c r="AD113" i="10"/>
  <c r="AC113" i="10"/>
  <c r="W113" i="10"/>
  <c r="V113" i="10"/>
  <c r="AD112" i="10"/>
  <c r="AC112" i="10"/>
  <c r="AE112" i="10" s="1"/>
  <c r="W112" i="10"/>
  <c r="V112" i="10"/>
  <c r="AE111" i="10"/>
  <c r="AD111" i="10"/>
  <c r="AC111" i="10"/>
  <c r="W111" i="10"/>
  <c r="V111" i="10"/>
  <c r="AD110" i="10"/>
  <c r="AC110" i="10"/>
  <c r="W110" i="10"/>
  <c r="V110" i="10"/>
  <c r="AD109" i="10"/>
  <c r="AC109" i="10"/>
  <c r="AE109" i="10" s="1"/>
  <c r="W109" i="10"/>
  <c r="V109" i="10"/>
  <c r="AE108" i="10"/>
  <c r="AD108" i="10"/>
  <c r="AC108" i="10"/>
  <c r="W108" i="10"/>
  <c r="V108" i="10"/>
  <c r="AE107" i="10"/>
  <c r="AD107" i="10"/>
  <c r="AC107" i="10"/>
  <c r="W107" i="10"/>
  <c r="V107" i="10"/>
  <c r="AD106" i="10"/>
  <c r="AC106" i="10"/>
  <c r="AE106" i="10" s="1"/>
  <c r="W106" i="10"/>
  <c r="V106" i="10"/>
  <c r="AE105" i="10"/>
  <c r="AD105" i="10"/>
  <c r="AC105" i="10"/>
  <c r="W105" i="10"/>
  <c r="V105" i="10"/>
  <c r="AD104" i="10"/>
  <c r="AC104" i="10"/>
  <c r="AE104" i="10" s="1"/>
  <c r="W104" i="10"/>
  <c r="V104" i="10"/>
  <c r="AD103" i="10"/>
  <c r="AC103" i="10"/>
  <c r="AE103" i="10" s="1"/>
  <c r="W103" i="10"/>
  <c r="V103" i="10"/>
  <c r="AE102" i="10"/>
  <c r="AD102" i="10"/>
  <c r="AC102" i="10"/>
  <c r="W102" i="10"/>
  <c r="V102" i="10"/>
  <c r="AE101" i="10"/>
  <c r="AD101" i="10"/>
  <c r="AC101" i="10"/>
  <c r="W101" i="10"/>
  <c r="V101" i="10"/>
  <c r="AD100" i="10"/>
  <c r="AC100" i="10"/>
  <c r="AE100" i="10" s="1"/>
  <c r="W100" i="10"/>
  <c r="V100" i="10"/>
  <c r="AE99" i="10"/>
  <c r="AD99" i="10"/>
  <c r="AC99" i="10"/>
  <c r="W99" i="10"/>
  <c r="V99" i="10"/>
  <c r="AD98" i="10"/>
  <c r="AC98" i="10"/>
  <c r="W98" i="10"/>
  <c r="V98" i="10"/>
  <c r="AD97" i="10"/>
  <c r="AC97" i="10"/>
  <c r="AE97" i="10" s="1"/>
  <c r="W97" i="10"/>
  <c r="V97" i="10"/>
  <c r="AE96" i="10"/>
  <c r="AD96" i="10"/>
  <c r="AC96" i="10"/>
  <c r="W96" i="10"/>
  <c r="V96" i="10"/>
  <c r="AE95" i="10"/>
  <c r="AD95" i="10"/>
  <c r="AC95" i="10"/>
  <c r="W95" i="10"/>
  <c r="V95" i="10"/>
  <c r="AD94" i="10"/>
  <c r="AC94" i="10"/>
  <c r="AE94" i="10" s="1"/>
  <c r="W94" i="10"/>
  <c r="V94" i="10"/>
  <c r="AE93" i="10"/>
  <c r="AD93" i="10"/>
  <c r="AC93" i="10"/>
  <c r="W93" i="10"/>
  <c r="V93" i="10"/>
  <c r="AD92" i="10"/>
  <c r="AC92" i="10"/>
  <c r="AE92" i="10" s="1"/>
  <c r="W92" i="10"/>
  <c r="V92" i="10"/>
  <c r="AD91" i="10"/>
  <c r="AC91" i="10"/>
  <c r="AE91" i="10" s="1"/>
  <c r="W91" i="10"/>
  <c r="V91" i="10"/>
  <c r="AD90" i="10"/>
  <c r="AE90" i="10" s="1"/>
  <c r="AC90" i="10"/>
  <c r="W90" i="10"/>
  <c r="V90" i="10"/>
  <c r="AE89" i="10"/>
  <c r="AD89" i="10"/>
  <c r="AC89" i="10"/>
  <c r="W89" i="10"/>
  <c r="V89" i="10"/>
  <c r="AD88" i="10"/>
  <c r="AC88" i="10"/>
  <c r="AE88" i="10" s="1"/>
  <c r="W88" i="10"/>
  <c r="V88" i="10"/>
  <c r="AE87" i="10"/>
  <c r="AD87" i="10"/>
  <c r="AC87" i="10"/>
  <c r="W87" i="10"/>
  <c r="V87" i="10"/>
  <c r="AD86" i="10"/>
  <c r="AC86" i="10"/>
  <c r="W86" i="10"/>
  <c r="V86" i="10"/>
  <c r="AD85" i="10"/>
  <c r="AC85" i="10"/>
  <c r="AE85" i="10" s="1"/>
  <c r="W85" i="10"/>
  <c r="V85" i="10"/>
  <c r="AE84" i="10"/>
  <c r="AD84" i="10"/>
  <c r="AC84" i="10"/>
  <c r="W84" i="10"/>
  <c r="V84" i="10"/>
  <c r="AE83" i="10"/>
  <c r="AD83" i="10"/>
  <c r="AC83" i="10"/>
  <c r="W83" i="10"/>
  <c r="V83" i="10"/>
  <c r="AD82" i="10"/>
  <c r="AC82" i="10"/>
  <c r="AE82" i="10" s="1"/>
  <c r="W82" i="10"/>
  <c r="V82" i="10"/>
  <c r="AE81" i="10"/>
  <c r="AD81" i="10"/>
  <c r="AC81" i="10"/>
  <c r="W81" i="10"/>
  <c r="V81" i="10"/>
  <c r="AD80" i="10"/>
  <c r="AC80" i="10"/>
  <c r="W80" i="10"/>
  <c r="V80" i="10"/>
  <c r="AD79" i="10"/>
  <c r="AC79" i="10"/>
  <c r="AE79" i="10" s="1"/>
  <c r="W79" i="10"/>
  <c r="V79" i="10"/>
  <c r="AE78" i="10"/>
  <c r="AD78" i="10"/>
  <c r="AC78" i="10"/>
  <c r="W78" i="10"/>
  <c r="V78" i="10"/>
  <c r="AE77" i="10"/>
  <c r="AD77" i="10"/>
  <c r="AC77" i="10"/>
  <c r="W77" i="10"/>
  <c r="V77" i="10"/>
  <c r="AD76" i="10"/>
  <c r="AC76" i="10"/>
  <c r="AE76" i="10" s="1"/>
  <c r="W76" i="10"/>
  <c r="V76" i="10"/>
  <c r="AE75" i="10"/>
  <c r="AD75" i="10"/>
  <c r="AC75" i="10"/>
  <c r="W75" i="10"/>
  <c r="V75" i="10"/>
  <c r="AD74" i="10"/>
  <c r="AC74" i="10"/>
  <c r="W74" i="10"/>
  <c r="V74" i="10"/>
  <c r="AD73" i="10"/>
  <c r="AC73" i="10"/>
  <c r="AE73" i="10" s="1"/>
  <c r="W73" i="10"/>
  <c r="V73" i="10"/>
  <c r="AE72" i="10"/>
  <c r="AD72" i="10"/>
  <c r="AC72" i="10"/>
  <c r="W72" i="10"/>
  <c r="V72" i="10"/>
  <c r="AE71" i="10"/>
  <c r="AD71" i="10"/>
  <c r="AC71" i="10"/>
  <c r="W71" i="10"/>
  <c r="V71" i="10"/>
  <c r="AD70" i="10"/>
  <c r="AC70" i="10"/>
  <c r="AE70" i="10" s="1"/>
  <c r="W70" i="10"/>
  <c r="V70" i="10"/>
  <c r="AE69" i="10"/>
  <c r="AD69" i="10"/>
  <c r="AC69" i="10"/>
  <c r="W69" i="10"/>
  <c r="V69" i="10"/>
  <c r="AD68" i="10"/>
  <c r="AC68" i="10"/>
  <c r="W68" i="10"/>
  <c r="V68" i="10"/>
  <c r="AD67" i="10"/>
  <c r="AC67" i="10"/>
  <c r="AE67" i="10" s="1"/>
  <c r="W67" i="10"/>
  <c r="V67" i="10"/>
  <c r="AE66" i="10"/>
  <c r="AD66" i="10"/>
  <c r="AC66" i="10"/>
  <c r="W66" i="10"/>
  <c r="V66" i="10"/>
  <c r="AE65" i="10"/>
  <c r="AD65" i="10"/>
  <c r="AC65" i="10"/>
  <c r="W65" i="10"/>
  <c r="V65" i="10"/>
  <c r="AD64" i="10"/>
  <c r="AC64" i="10"/>
  <c r="AE64" i="10" s="1"/>
  <c r="W64" i="10"/>
  <c r="V64" i="10"/>
  <c r="AE63" i="10"/>
  <c r="AD63" i="10"/>
  <c r="AC63" i="10"/>
  <c r="W63" i="10"/>
  <c r="V63" i="10"/>
  <c r="AD62" i="10"/>
  <c r="AC62" i="10"/>
  <c r="W62" i="10"/>
  <c r="V62" i="10"/>
  <c r="AD61" i="10"/>
  <c r="AC61" i="10"/>
  <c r="AE61" i="10" s="1"/>
  <c r="W61" i="10"/>
  <c r="V61" i="10"/>
  <c r="AE60" i="10"/>
  <c r="AD60" i="10"/>
  <c r="AC60" i="10"/>
  <c r="W60" i="10"/>
  <c r="V60" i="10"/>
  <c r="AE59" i="10"/>
  <c r="AD59" i="10"/>
  <c r="AC59" i="10"/>
  <c r="W59" i="10"/>
  <c r="V59" i="10"/>
  <c r="AD58" i="10"/>
  <c r="AC58" i="10"/>
  <c r="AE58" i="10" s="1"/>
  <c r="W58" i="10"/>
  <c r="V58" i="10"/>
  <c r="AE57" i="10"/>
  <c r="AD57" i="10"/>
  <c r="AC57" i="10"/>
  <c r="W57" i="10"/>
  <c r="V57" i="10"/>
  <c r="AD56" i="10"/>
  <c r="AC56" i="10"/>
  <c r="W56" i="10"/>
  <c r="V56" i="10"/>
  <c r="AD55" i="10"/>
  <c r="AC55" i="10"/>
  <c r="AE55" i="10" s="1"/>
  <c r="W55" i="10"/>
  <c r="V55" i="10"/>
  <c r="AD54" i="10"/>
  <c r="AE54" i="10" s="1"/>
  <c r="AC54" i="10"/>
  <c r="W54" i="10"/>
  <c r="V54" i="10"/>
  <c r="AE53" i="10"/>
  <c r="AD53" i="10"/>
  <c r="AC53" i="10"/>
  <c r="W53" i="10"/>
  <c r="V53" i="10"/>
  <c r="AD52" i="10"/>
  <c r="AC52" i="10"/>
  <c r="AE52" i="10" s="1"/>
  <c r="W52" i="10"/>
  <c r="V52" i="10"/>
  <c r="AE51" i="10"/>
  <c r="AD51" i="10"/>
  <c r="AC51" i="10"/>
  <c r="W51" i="10"/>
  <c r="V51" i="10"/>
  <c r="AD50" i="10"/>
  <c r="AC50" i="10"/>
  <c r="AE50" i="10" s="1"/>
  <c r="W50" i="10"/>
  <c r="V50" i="10"/>
  <c r="AD49" i="10"/>
  <c r="AC49" i="10"/>
  <c r="AE49" i="10" s="1"/>
  <c r="W49" i="10"/>
  <c r="V49" i="10"/>
  <c r="AD48" i="10"/>
  <c r="AE48" i="10" s="1"/>
  <c r="AC48" i="10"/>
  <c r="W48" i="10"/>
  <c r="V48" i="10"/>
  <c r="AE47" i="10"/>
  <c r="AD47" i="10"/>
  <c r="AC47" i="10"/>
  <c r="W47" i="10"/>
  <c r="V47" i="10"/>
  <c r="AD46" i="10"/>
  <c r="AC46" i="10"/>
  <c r="AE46" i="10" s="1"/>
  <c r="W46" i="10"/>
  <c r="V46" i="10"/>
  <c r="AE45" i="10"/>
  <c r="AD45" i="10"/>
  <c r="AC45" i="10"/>
  <c r="W45" i="10"/>
  <c r="V45" i="10"/>
  <c r="AD44" i="10"/>
  <c r="AC44" i="10"/>
  <c r="W44" i="10"/>
  <c r="V44" i="10"/>
  <c r="AD43" i="10"/>
  <c r="AC43" i="10"/>
  <c r="AE43" i="10" s="1"/>
  <c r="W43" i="10"/>
  <c r="V43" i="10"/>
  <c r="AE42" i="10"/>
  <c r="AD42" i="10"/>
  <c r="AC42" i="10"/>
  <c r="W42" i="10"/>
  <c r="V42" i="10"/>
  <c r="AE41" i="10"/>
  <c r="AD41" i="10"/>
  <c r="AC41" i="10"/>
  <c r="W41" i="10"/>
  <c r="V41" i="10"/>
  <c r="AD40" i="10"/>
  <c r="AE40" i="10" s="1"/>
  <c r="AC40" i="10"/>
  <c r="W40" i="10"/>
  <c r="V40" i="10"/>
  <c r="AE39" i="10"/>
  <c r="AD39" i="10"/>
  <c r="AC39" i="10"/>
  <c r="W39" i="10"/>
  <c r="V39" i="10"/>
  <c r="AD38" i="10"/>
  <c r="AC38" i="10"/>
  <c r="AE38" i="10" s="1"/>
  <c r="W38" i="10"/>
  <c r="V38" i="10"/>
  <c r="AD37" i="10"/>
  <c r="AC37" i="10"/>
  <c r="AE37" i="10" s="1"/>
  <c r="W37" i="10"/>
  <c r="V37" i="10"/>
  <c r="AE36" i="10"/>
  <c r="AD36" i="10"/>
  <c r="AC36" i="10"/>
  <c r="W36" i="10"/>
  <c r="V36" i="10"/>
  <c r="AE35" i="10"/>
  <c r="AD35" i="10"/>
  <c r="AC35" i="10"/>
  <c r="W35" i="10"/>
  <c r="V35" i="10"/>
  <c r="AD34" i="10"/>
  <c r="AC34" i="10"/>
  <c r="AE34" i="10" s="1"/>
  <c r="W34" i="10"/>
  <c r="V34" i="10"/>
  <c r="AE33" i="10"/>
  <c r="AD33" i="10"/>
  <c r="AC33" i="10"/>
  <c r="W33" i="10"/>
  <c r="V33" i="10"/>
  <c r="AD32" i="10"/>
  <c r="AC32" i="10"/>
  <c r="W32" i="10"/>
  <c r="V32" i="10"/>
  <c r="AD31" i="10"/>
  <c r="AC31" i="10"/>
  <c r="AE31" i="10" s="1"/>
  <c r="W31" i="10"/>
  <c r="V31" i="10"/>
  <c r="AE30" i="10"/>
  <c r="AD30" i="10"/>
  <c r="AC30" i="10"/>
  <c r="W30" i="10"/>
  <c r="V30" i="10"/>
  <c r="AE29" i="10"/>
  <c r="AD29" i="10"/>
  <c r="AC29" i="10"/>
  <c r="W29" i="10"/>
  <c r="V29" i="10"/>
  <c r="AD28" i="10"/>
  <c r="AC28" i="10"/>
  <c r="AE28" i="10" s="1"/>
  <c r="W28" i="10"/>
  <c r="V28" i="10"/>
  <c r="AE27" i="10"/>
  <c r="AD27" i="10"/>
  <c r="AC27" i="10"/>
  <c r="W27" i="10"/>
  <c r="V27" i="10"/>
  <c r="AD26" i="10"/>
  <c r="AC26" i="10"/>
  <c r="AE26" i="10" s="1"/>
  <c r="W26" i="10"/>
  <c r="V26" i="10"/>
  <c r="AD25" i="10"/>
  <c r="AC25" i="10"/>
  <c r="AE25" i="10" s="1"/>
  <c r="W25" i="10"/>
  <c r="V25" i="10"/>
  <c r="AE24" i="10"/>
  <c r="AD24" i="10"/>
  <c r="AC24" i="10"/>
  <c r="W24" i="10"/>
  <c r="V24" i="10"/>
  <c r="AE23" i="10"/>
  <c r="AD23" i="10"/>
  <c r="AC23" i="10"/>
  <c r="W23" i="10"/>
  <c r="V23" i="10"/>
  <c r="AD22" i="10"/>
  <c r="AC22" i="10"/>
  <c r="AE22" i="10" s="1"/>
  <c r="W22" i="10"/>
  <c r="V22" i="10"/>
  <c r="AE21" i="10"/>
  <c r="AD21" i="10"/>
  <c r="AC21" i="10"/>
  <c r="W21" i="10"/>
  <c r="V21" i="10"/>
  <c r="AD20" i="10"/>
  <c r="AC20" i="10"/>
  <c r="W20" i="10"/>
  <c r="V20" i="10"/>
  <c r="AD19" i="10"/>
  <c r="AC19" i="10"/>
  <c r="AE19" i="10" s="1"/>
  <c r="W19" i="10"/>
  <c r="V19" i="10"/>
  <c r="AE18" i="10"/>
  <c r="AD18" i="10"/>
  <c r="AC18" i="10"/>
  <c r="W18" i="10"/>
  <c r="V18" i="10"/>
  <c r="AE17" i="10"/>
  <c r="AD17" i="10"/>
  <c r="AC17" i="10"/>
  <c r="W17" i="10"/>
  <c r="V17" i="10"/>
  <c r="AD16" i="10"/>
  <c r="AC16" i="10"/>
  <c r="AE16" i="10" s="1"/>
  <c r="W16" i="10"/>
  <c r="V16" i="10"/>
  <c r="AE15" i="10"/>
  <c r="AD15" i="10"/>
  <c r="AC15" i="10"/>
  <c r="W15" i="10"/>
  <c r="V15" i="10"/>
  <c r="AD14" i="10"/>
  <c r="AC14" i="10"/>
  <c r="AE14" i="10" s="1"/>
  <c r="W14" i="10"/>
  <c r="V14" i="10"/>
  <c r="AD13" i="10"/>
  <c r="AC13" i="10"/>
  <c r="AE13" i="10" s="1"/>
  <c r="W13" i="10"/>
  <c r="V13" i="10"/>
  <c r="AE12" i="10"/>
  <c r="AD12" i="10"/>
  <c r="AC12" i="10"/>
  <c r="W12" i="10"/>
  <c r="V12" i="10"/>
  <c r="AD11" i="10"/>
  <c r="AE11" i="10" s="1"/>
  <c r="AC11" i="10"/>
  <c r="W11" i="10"/>
  <c r="V11" i="10"/>
  <c r="AD10" i="10"/>
  <c r="AC10" i="10"/>
  <c r="AE10" i="10" s="1"/>
  <c r="W10" i="10"/>
  <c r="V10" i="10"/>
  <c r="AE9" i="10"/>
  <c r="AD9" i="10"/>
  <c r="AC9" i="10"/>
  <c r="W9" i="10"/>
  <c r="V9" i="10"/>
  <c r="AD8" i="10"/>
  <c r="AC8" i="10"/>
  <c r="W8" i="10"/>
  <c r="V8" i="10"/>
  <c r="AD7" i="10"/>
  <c r="AC7" i="10"/>
  <c r="AE7" i="10" s="1"/>
  <c r="W7" i="10"/>
  <c r="V7" i="10"/>
  <c r="AE6" i="10"/>
  <c r="AD6" i="10"/>
  <c r="AC6" i="10"/>
  <c r="W6" i="10"/>
  <c r="V6" i="10"/>
  <c r="AE5" i="10"/>
  <c r="AD5" i="10"/>
  <c r="AC5" i="10"/>
  <c r="W5" i="10"/>
  <c r="V5" i="10"/>
  <c r="AD4" i="10"/>
  <c r="AC4" i="10"/>
  <c r="AE4" i="10" s="1"/>
  <c r="W4" i="10"/>
  <c r="V4" i="10"/>
  <c r="X119" i="10" s="1"/>
  <c r="AE57" i="8"/>
  <c r="AD57" i="8"/>
  <c r="AC57" i="8"/>
  <c r="W57" i="8"/>
  <c r="V57" i="8"/>
  <c r="AD56" i="8"/>
  <c r="AC56" i="8"/>
  <c r="W56" i="8"/>
  <c r="V56" i="8"/>
  <c r="AD55" i="8"/>
  <c r="AC55" i="8"/>
  <c r="AE55" i="8" s="1"/>
  <c r="W55" i="8"/>
  <c r="V55" i="8"/>
  <c r="AD54" i="8"/>
  <c r="AC54" i="8"/>
  <c r="AE54" i="8" s="1"/>
  <c r="W54" i="8"/>
  <c r="V54" i="8"/>
  <c r="AE53" i="8"/>
  <c r="AD53" i="8"/>
  <c r="AC53" i="8"/>
  <c r="W53" i="8"/>
  <c r="V53" i="8"/>
  <c r="AE52" i="8"/>
  <c r="AD52" i="8"/>
  <c r="AC52" i="8"/>
  <c r="W52" i="8"/>
  <c r="V52" i="8"/>
  <c r="AD51" i="8"/>
  <c r="AC51" i="8"/>
  <c r="AE51" i="8" s="1"/>
  <c r="W51" i="8"/>
  <c r="V51" i="8"/>
  <c r="AD50" i="8"/>
  <c r="AC50" i="8"/>
  <c r="AE50" i="8" s="1"/>
  <c r="W50" i="8"/>
  <c r="V50" i="8"/>
  <c r="AD49" i="8"/>
  <c r="AC49" i="8"/>
  <c r="AE49" i="8" s="1"/>
  <c r="W49" i="8"/>
  <c r="V49" i="8"/>
  <c r="AD48" i="8"/>
  <c r="AC48" i="8"/>
  <c r="AE48" i="8" s="1"/>
  <c r="W48" i="8"/>
  <c r="V48" i="8"/>
  <c r="AD47" i="8"/>
  <c r="AC47" i="8"/>
  <c r="AE47" i="8" s="1"/>
  <c r="W47" i="8"/>
  <c r="V47" i="8"/>
  <c r="AE46" i="8"/>
  <c r="AD46" i="8"/>
  <c r="AC46" i="8"/>
  <c r="W46" i="8"/>
  <c r="V46" i="8"/>
  <c r="AD45" i="8"/>
  <c r="AE45" i="8" s="1"/>
  <c r="AC45" i="8"/>
  <c r="W45" i="8"/>
  <c r="V45" i="8"/>
  <c r="AD44" i="8"/>
  <c r="AC44" i="8"/>
  <c r="AE44" i="8" s="1"/>
  <c r="W44" i="8"/>
  <c r="V44" i="8"/>
  <c r="AE43" i="8"/>
  <c r="AD43" i="8"/>
  <c r="AC43" i="8"/>
  <c r="W43" i="8"/>
  <c r="V43" i="8"/>
  <c r="AD42" i="8"/>
  <c r="AC42" i="8"/>
  <c r="AE42" i="8" s="1"/>
  <c r="W42" i="8"/>
  <c r="V42" i="8"/>
  <c r="AD41" i="8"/>
  <c r="AC41" i="8"/>
  <c r="AE41" i="8" s="1"/>
  <c r="W41" i="8"/>
  <c r="V41" i="8"/>
  <c r="AE40" i="8"/>
  <c r="AD40" i="8"/>
  <c r="AC40" i="8"/>
  <c r="W40" i="8"/>
  <c r="V40" i="8"/>
  <c r="AD39" i="8"/>
  <c r="AE39" i="8" s="1"/>
  <c r="AC39" i="8"/>
  <c r="W39" i="8"/>
  <c r="V39" i="8"/>
  <c r="AD38" i="8"/>
  <c r="AC38" i="8"/>
  <c r="AE38" i="8" s="1"/>
  <c r="W38" i="8"/>
  <c r="V38" i="8"/>
  <c r="AE37" i="8"/>
  <c r="AD37" i="8"/>
  <c r="AC37" i="8"/>
  <c r="W37" i="8"/>
  <c r="V37" i="8"/>
  <c r="AD36" i="8"/>
  <c r="AC36" i="8"/>
  <c r="AE36" i="8" s="1"/>
  <c r="W36" i="8"/>
  <c r="V36" i="8"/>
  <c r="AD35" i="8"/>
  <c r="AC35" i="8"/>
  <c r="AE35" i="8" s="1"/>
  <c r="W35" i="8"/>
  <c r="V35" i="8"/>
  <c r="AE34" i="8"/>
  <c r="AD34" i="8"/>
  <c r="AC34" i="8"/>
  <c r="W34" i="8"/>
  <c r="V34" i="8"/>
  <c r="AD33" i="8"/>
  <c r="AE33" i="8" s="1"/>
  <c r="AC33" i="8"/>
  <c r="W33" i="8"/>
  <c r="V33" i="8"/>
  <c r="AD32" i="8"/>
  <c r="AC32" i="8"/>
  <c r="AE32" i="8" s="1"/>
  <c r="W32" i="8"/>
  <c r="V32" i="8"/>
  <c r="AE31" i="8"/>
  <c r="AD31" i="8"/>
  <c r="AC31" i="8"/>
  <c r="W31" i="8"/>
  <c r="V31" i="8"/>
  <c r="AD30" i="8"/>
  <c r="AC30" i="8"/>
  <c r="AE30" i="8" s="1"/>
  <c r="W30" i="8"/>
  <c r="V30" i="8"/>
  <c r="AD29" i="8"/>
  <c r="AC29" i="8"/>
  <c r="AE29" i="8" s="1"/>
  <c r="W29" i="8"/>
  <c r="V29" i="8"/>
  <c r="AE28" i="8"/>
  <c r="AD28" i="8"/>
  <c r="AC28" i="8"/>
  <c r="W28" i="8"/>
  <c r="V28" i="8"/>
  <c r="AD27" i="8"/>
  <c r="AE27" i="8" s="1"/>
  <c r="AC27" i="8"/>
  <c r="W27" i="8"/>
  <c r="V27" i="8"/>
  <c r="AD26" i="8"/>
  <c r="AC26" i="8"/>
  <c r="AE26" i="8" s="1"/>
  <c r="W26" i="8"/>
  <c r="V26" i="8"/>
  <c r="AE25" i="8"/>
  <c r="AD25" i="8"/>
  <c r="AC25" i="8"/>
  <c r="W25" i="8"/>
  <c r="V25" i="8"/>
  <c r="AD24" i="8"/>
  <c r="AC24" i="8"/>
  <c r="AE24" i="8" s="1"/>
  <c r="W24" i="8"/>
  <c r="V24" i="8"/>
  <c r="AD23" i="8"/>
  <c r="AC23" i="8"/>
  <c r="AE23" i="8" s="1"/>
  <c r="W23" i="8"/>
  <c r="V23" i="8"/>
  <c r="AE22" i="8"/>
  <c r="AD22" i="8"/>
  <c r="AC22" i="8"/>
  <c r="W22" i="8"/>
  <c r="V22" i="8"/>
  <c r="AD21" i="8"/>
  <c r="AE21" i="8" s="1"/>
  <c r="AC21" i="8"/>
  <c r="W21" i="8"/>
  <c r="V21" i="8"/>
  <c r="AD20" i="8"/>
  <c r="AC20" i="8"/>
  <c r="AE20" i="8" s="1"/>
  <c r="W20" i="8"/>
  <c r="V20" i="8"/>
  <c r="AE19" i="8"/>
  <c r="AD19" i="8"/>
  <c r="AC19" i="8"/>
  <c r="W19" i="8"/>
  <c r="V19" i="8"/>
  <c r="AD18" i="8"/>
  <c r="AC18" i="8"/>
  <c r="AE18" i="8" s="1"/>
  <c r="W18" i="8"/>
  <c r="V18" i="8"/>
  <c r="AD17" i="8"/>
  <c r="AC17" i="8"/>
  <c r="AE17" i="8" s="1"/>
  <c r="W17" i="8"/>
  <c r="V17" i="8"/>
  <c r="AE16" i="8"/>
  <c r="AD16" i="8"/>
  <c r="AC16" i="8"/>
  <c r="W16" i="8"/>
  <c r="V16" i="8"/>
  <c r="AD15" i="8"/>
  <c r="AE15" i="8" s="1"/>
  <c r="AC15" i="8"/>
  <c r="W15" i="8"/>
  <c r="V15" i="8"/>
  <c r="AD14" i="8"/>
  <c r="AC14" i="8"/>
  <c r="AE14" i="8" s="1"/>
  <c r="W14" i="8"/>
  <c r="V14" i="8"/>
  <c r="AE13" i="8"/>
  <c r="AD13" i="8"/>
  <c r="AC13" i="8"/>
  <c r="W13" i="8"/>
  <c r="V13" i="8"/>
  <c r="AD12" i="8"/>
  <c r="AC12" i="8"/>
  <c r="AE12" i="8" s="1"/>
  <c r="W12" i="8"/>
  <c r="V12" i="8"/>
  <c r="AD11" i="8"/>
  <c r="AC11" i="8"/>
  <c r="AE11" i="8" s="1"/>
  <c r="W11" i="8"/>
  <c r="V11" i="8"/>
  <c r="AE10" i="8"/>
  <c r="AD10" i="8"/>
  <c r="AC10" i="8"/>
  <c r="W10" i="8"/>
  <c r="V10" i="8"/>
  <c r="AD9" i="8"/>
  <c r="AE9" i="8" s="1"/>
  <c r="AC9" i="8"/>
  <c r="W9" i="8"/>
  <c r="V9" i="8"/>
  <c r="AD8" i="8"/>
  <c r="AC8" i="8"/>
  <c r="AE8" i="8" s="1"/>
  <c r="W8" i="8"/>
  <c r="V8" i="8"/>
  <c r="AE7" i="8"/>
  <c r="AD7" i="8"/>
  <c r="AC7" i="8"/>
  <c r="W7" i="8"/>
  <c r="V7" i="8"/>
  <c r="AD6" i="8"/>
  <c r="AC6" i="8"/>
  <c r="AE6" i="8" s="1"/>
  <c r="W6" i="8"/>
  <c r="V6" i="8"/>
  <c r="AD5" i="8"/>
  <c r="AC5" i="8"/>
  <c r="AE5" i="8" s="1"/>
  <c r="W5" i="8"/>
  <c r="V5" i="8"/>
  <c r="AE4" i="8"/>
  <c r="AD4" i="8"/>
  <c r="AC4" i="8"/>
  <c r="W4" i="8"/>
  <c r="V4" i="8"/>
  <c r="AE162" i="7"/>
  <c r="AD162" i="7"/>
  <c r="AC162" i="7"/>
  <c r="W162" i="7"/>
  <c r="V162" i="7"/>
  <c r="AD161" i="7"/>
  <c r="AE161" i="7" s="1"/>
  <c r="AC161" i="7"/>
  <c r="W161" i="7"/>
  <c r="V161" i="7"/>
  <c r="AD160" i="7"/>
  <c r="AC160" i="7"/>
  <c r="AE160" i="7" s="1"/>
  <c r="W160" i="7"/>
  <c r="V160" i="7"/>
  <c r="AE159" i="7"/>
  <c r="AD159" i="7"/>
  <c r="AC159" i="7"/>
  <c r="W159" i="7"/>
  <c r="V159" i="7"/>
  <c r="AD158" i="7"/>
  <c r="AC158" i="7"/>
  <c r="AE158" i="7" s="1"/>
  <c r="W158" i="7"/>
  <c r="V158" i="7"/>
  <c r="AD157" i="7"/>
  <c r="AC157" i="7"/>
  <c r="AE157" i="7" s="1"/>
  <c r="W157" i="7"/>
  <c r="V157" i="7"/>
  <c r="AE156" i="7"/>
  <c r="AD156" i="7"/>
  <c r="AC156" i="7"/>
  <c r="W156" i="7"/>
  <c r="V156" i="7"/>
  <c r="AD155" i="7"/>
  <c r="AE155" i="7" s="1"/>
  <c r="AC155" i="7"/>
  <c r="W155" i="7"/>
  <c r="V155" i="7"/>
  <c r="AD154" i="7"/>
  <c r="AC154" i="7"/>
  <c r="AE154" i="7" s="1"/>
  <c r="W154" i="7"/>
  <c r="V154" i="7"/>
  <c r="AE153" i="7"/>
  <c r="AD153" i="7"/>
  <c r="AC153" i="7"/>
  <c r="W153" i="7"/>
  <c r="V153" i="7"/>
  <c r="AD152" i="7"/>
  <c r="AC152" i="7"/>
  <c r="AE152" i="7" s="1"/>
  <c r="W152" i="7"/>
  <c r="V152" i="7"/>
  <c r="AD151" i="7"/>
  <c r="AC151" i="7"/>
  <c r="AE151" i="7" s="1"/>
  <c r="W151" i="7"/>
  <c r="V151" i="7"/>
  <c r="AE150" i="7"/>
  <c r="AD150" i="7"/>
  <c r="AC150" i="7"/>
  <c r="W150" i="7"/>
  <c r="V150" i="7"/>
  <c r="AD149" i="7"/>
  <c r="AE149" i="7" s="1"/>
  <c r="AC149" i="7"/>
  <c r="W149" i="7"/>
  <c r="V149" i="7"/>
  <c r="AD148" i="7"/>
  <c r="AC148" i="7"/>
  <c r="AE148" i="7" s="1"/>
  <c r="W148" i="7"/>
  <c r="V148" i="7"/>
  <c r="AE147" i="7"/>
  <c r="AD147" i="7"/>
  <c r="AC147" i="7"/>
  <c r="W147" i="7"/>
  <c r="V147" i="7"/>
  <c r="AD146" i="7"/>
  <c r="AC146" i="7"/>
  <c r="AE146" i="7" s="1"/>
  <c r="W146" i="7"/>
  <c r="V146" i="7"/>
  <c r="AD145" i="7"/>
  <c r="AC145" i="7"/>
  <c r="AE145" i="7" s="1"/>
  <c r="W145" i="7"/>
  <c r="V145" i="7"/>
  <c r="AE144" i="7"/>
  <c r="AD144" i="7"/>
  <c r="AC144" i="7"/>
  <c r="W144" i="7"/>
  <c r="V144" i="7"/>
  <c r="AD143" i="7"/>
  <c r="AE143" i="7" s="1"/>
  <c r="AC143" i="7"/>
  <c r="W143" i="7"/>
  <c r="V143" i="7"/>
  <c r="AD142" i="7"/>
  <c r="AC142" i="7"/>
  <c r="AE142" i="7" s="1"/>
  <c r="W142" i="7"/>
  <c r="V142" i="7"/>
  <c r="AE141" i="7"/>
  <c r="AD141" i="7"/>
  <c r="AC141" i="7"/>
  <c r="W141" i="7"/>
  <c r="V141" i="7"/>
  <c r="AD140" i="7"/>
  <c r="AC140" i="7"/>
  <c r="AE140" i="7" s="1"/>
  <c r="W140" i="7"/>
  <c r="V140" i="7"/>
  <c r="AD139" i="7"/>
  <c r="AC139" i="7"/>
  <c r="AE139" i="7" s="1"/>
  <c r="W139" i="7"/>
  <c r="V139" i="7"/>
  <c r="AE138" i="7"/>
  <c r="AD138" i="7"/>
  <c r="AC138" i="7"/>
  <c r="W138" i="7"/>
  <c r="V138" i="7"/>
  <c r="AD137" i="7"/>
  <c r="AE137" i="7" s="1"/>
  <c r="AC137" i="7"/>
  <c r="W137" i="7"/>
  <c r="V137" i="7"/>
  <c r="AD136" i="7"/>
  <c r="AC136" i="7"/>
  <c r="AE136" i="7" s="1"/>
  <c r="W136" i="7"/>
  <c r="V136" i="7"/>
  <c r="AE135" i="7"/>
  <c r="AD135" i="7"/>
  <c r="AC135" i="7"/>
  <c r="W135" i="7"/>
  <c r="V135" i="7"/>
  <c r="AD134" i="7"/>
  <c r="AC134" i="7"/>
  <c r="AE134" i="7" s="1"/>
  <c r="W134" i="7"/>
  <c r="V134" i="7"/>
  <c r="AD133" i="7"/>
  <c r="AC133" i="7"/>
  <c r="AE133" i="7" s="1"/>
  <c r="W133" i="7"/>
  <c r="V133" i="7"/>
  <c r="AE132" i="7"/>
  <c r="AD132" i="7"/>
  <c r="AC132" i="7"/>
  <c r="W132" i="7"/>
  <c r="V132" i="7"/>
  <c r="AD131" i="7"/>
  <c r="AE131" i="7" s="1"/>
  <c r="AC131" i="7"/>
  <c r="W131" i="7"/>
  <c r="V131" i="7"/>
  <c r="AD130" i="7"/>
  <c r="AC130" i="7"/>
  <c r="AE130" i="7" s="1"/>
  <c r="W130" i="7"/>
  <c r="V130" i="7"/>
  <c r="AE129" i="7"/>
  <c r="AD129" i="7"/>
  <c r="AC129" i="7"/>
  <c r="W129" i="7"/>
  <c r="V129" i="7"/>
  <c r="AD128" i="7"/>
  <c r="AC128" i="7"/>
  <c r="AE128" i="7" s="1"/>
  <c r="W128" i="7"/>
  <c r="V128" i="7"/>
  <c r="AD127" i="7"/>
  <c r="AC127" i="7"/>
  <c r="AE127" i="7" s="1"/>
  <c r="W127" i="7"/>
  <c r="V127" i="7"/>
  <c r="AE126" i="7"/>
  <c r="AD126" i="7"/>
  <c r="AC126" i="7"/>
  <c r="W126" i="7"/>
  <c r="V126" i="7"/>
  <c r="AD125" i="7"/>
  <c r="AE125" i="7" s="1"/>
  <c r="AC125" i="7"/>
  <c r="W125" i="7"/>
  <c r="V125" i="7"/>
  <c r="AD124" i="7"/>
  <c r="AC124" i="7"/>
  <c r="AE124" i="7" s="1"/>
  <c r="W124" i="7"/>
  <c r="V124" i="7"/>
  <c r="AE123" i="7"/>
  <c r="AD123" i="7"/>
  <c r="AC123" i="7"/>
  <c r="W123" i="7"/>
  <c r="V123" i="7"/>
  <c r="AD122" i="7"/>
  <c r="AC122" i="7"/>
  <c r="AE122" i="7" s="1"/>
  <c r="W122" i="7"/>
  <c r="V122" i="7"/>
  <c r="AD121" i="7"/>
  <c r="AC121" i="7"/>
  <c r="AE121" i="7" s="1"/>
  <c r="W121" i="7"/>
  <c r="V121" i="7"/>
  <c r="AE120" i="7"/>
  <c r="AD120" i="7"/>
  <c r="AC120" i="7"/>
  <c r="W120" i="7"/>
  <c r="V120" i="7"/>
  <c r="AD119" i="7"/>
  <c r="AC119" i="7"/>
  <c r="AE119" i="7" s="1"/>
  <c r="W119" i="7"/>
  <c r="V119" i="7"/>
  <c r="AD118" i="7"/>
  <c r="AC118" i="7"/>
  <c r="AE118" i="7" s="1"/>
  <c r="W118" i="7"/>
  <c r="V118" i="7"/>
  <c r="AE117" i="7"/>
  <c r="AD117" i="7"/>
  <c r="AC117" i="7"/>
  <c r="W117" i="7"/>
  <c r="V117" i="7"/>
  <c r="AD116" i="7"/>
  <c r="AC116" i="7"/>
  <c r="AE116" i="7" s="1"/>
  <c r="W116" i="7"/>
  <c r="V116" i="7"/>
  <c r="AD115" i="7"/>
  <c r="AC115" i="7"/>
  <c r="AE115" i="7" s="1"/>
  <c r="W115" i="7"/>
  <c r="V115" i="7"/>
  <c r="AE114" i="7"/>
  <c r="AD114" i="7"/>
  <c r="AC114" i="7"/>
  <c r="W114" i="7"/>
  <c r="V114" i="7"/>
  <c r="AD113" i="7"/>
  <c r="AC113" i="7"/>
  <c r="W113" i="7"/>
  <c r="V113" i="7"/>
  <c r="AD112" i="7"/>
  <c r="AC112" i="7"/>
  <c r="AE112" i="7" s="1"/>
  <c r="W112" i="7"/>
  <c r="V112" i="7"/>
  <c r="AE111" i="7"/>
  <c r="AD111" i="7"/>
  <c r="AC111" i="7"/>
  <c r="W111" i="7"/>
  <c r="V111" i="7"/>
  <c r="AD110" i="7"/>
  <c r="AC110" i="7"/>
  <c r="AE110" i="7" s="1"/>
  <c r="W110" i="7"/>
  <c r="V110" i="7"/>
  <c r="AD109" i="7"/>
  <c r="AC109" i="7"/>
  <c r="AE109" i="7" s="1"/>
  <c r="W109" i="7"/>
  <c r="V109" i="7"/>
  <c r="AE108" i="7"/>
  <c r="AD108" i="7"/>
  <c r="AC108" i="7"/>
  <c r="W108" i="7"/>
  <c r="V108" i="7"/>
  <c r="AD107" i="7"/>
  <c r="AC107" i="7"/>
  <c r="W107" i="7"/>
  <c r="V107" i="7"/>
  <c r="AD106" i="7"/>
  <c r="AC106" i="7"/>
  <c r="AE106" i="7" s="1"/>
  <c r="W106" i="7"/>
  <c r="V106" i="7"/>
  <c r="AE105" i="7"/>
  <c r="AD105" i="7"/>
  <c r="AC105" i="7"/>
  <c r="W105" i="7"/>
  <c r="V105" i="7"/>
  <c r="AD104" i="7"/>
  <c r="AC104" i="7"/>
  <c r="AE104" i="7" s="1"/>
  <c r="W104" i="7"/>
  <c r="V104" i="7"/>
  <c r="AD103" i="7"/>
  <c r="AC103" i="7"/>
  <c r="AE103" i="7" s="1"/>
  <c r="W103" i="7"/>
  <c r="V103" i="7"/>
  <c r="AE102" i="7"/>
  <c r="AD102" i="7"/>
  <c r="AC102" i="7"/>
  <c r="W102" i="7"/>
  <c r="V102" i="7"/>
  <c r="AD101" i="7"/>
  <c r="AC101" i="7"/>
  <c r="AE101" i="7" s="1"/>
  <c r="W101" i="7"/>
  <c r="V101" i="7"/>
  <c r="AD100" i="7"/>
  <c r="AC100" i="7"/>
  <c r="AE100" i="7" s="1"/>
  <c r="W100" i="7"/>
  <c r="V100" i="7"/>
  <c r="AE99" i="7"/>
  <c r="AD99" i="7"/>
  <c r="AC99" i="7"/>
  <c r="W99" i="7"/>
  <c r="V99" i="7"/>
  <c r="AD98" i="7"/>
  <c r="AC98" i="7"/>
  <c r="AE98" i="7" s="1"/>
  <c r="W98" i="7"/>
  <c r="V98" i="7"/>
  <c r="AD97" i="7"/>
  <c r="AC97" i="7"/>
  <c r="AE97" i="7" s="1"/>
  <c r="W97" i="7"/>
  <c r="V97" i="7"/>
  <c r="AE96" i="7"/>
  <c r="AD96" i="7"/>
  <c r="AC96" i="7"/>
  <c r="W96" i="7"/>
  <c r="V96" i="7"/>
  <c r="AD95" i="7"/>
  <c r="AC95" i="7"/>
  <c r="W95" i="7"/>
  <c r="V95" i="7"/>
  <c r="AD94" i="7"/>
  <c r="AC94" i="7"/>
  <c r="AE94" i="7" s="1"/>
  <c r="W94" i="7"/>
  <c r="V94" i="7"/>
  <c r="AE93" i="7"/>
  <c r="AD93" i="7"/>
  <c r="AC93" i="7"/>
  <c r="W93" i="7"/>
  <c r="V93" i="7"/>
  <c r="AD92" i="7"/>
  <c r="AC92" i="7"/>
  <c r="AE92" i="7" s="1"/>
  <c r="W92" i="7"/>
  <c r="V92" i="7"/>
  <c r="AD91" i="7"/>
  <c r="AC91" i="7"/>
  <c r="AE91" i="7" s="1"/>
  <c r="W91" i="7"/>
  <c r="V91" i="7"/>
  <c r="AE90" i="7"/>
  <c r="AD90" i="7"/>
  <c r="AC90" i="7"/>
  <c r="W90" i="7"/>
  <c r="V90" i="7"/>
  <c r="AD89" i="7"/>
  <c r="AC89" i="7"/>
  <c r="W89" i="7"/>
  <c r="V89" i="7"/>
  <c r="AD88" i="7"/>
  <c r="AC88" i="7"/>
  <c r="AE88" i="7" s="1"/>
  <c r="W88" i="7"/>
  <c r="V88" i="7"/>
  <c r="AE87" i="7"/>
  <c r="AD87" i="7"/>
  <c r="AC87" i="7"/>
  <c r="W87" i="7"/>
  <c r="V87" i="7"/>
  <c r="AD86" i="7"/>
  <c r="AC86" i="7"/>
  <c r="AE86" i="7" s="1"/>
  <c r="W86" i="7"/>
  <c r="V86" i="7"/>
  <c r="AD85" i="7"/>
  <c r="AC85" i="7"/>
  <c r="AE85" i="7" s="1"/>
  <c r="W85" i="7"/>
  <c r="V85" i="7"/>
  <c r="AE84" i="7"/>
  <c r="AD84" i="7"/>
  <c r="AC84" i="7"/>
  <c r="W84" i="7"/>
  <c r="V84" i="7"/>
  <c r="AD83" i="7"/>
  <c r="AC83" i="7"/>
  <c r="AE83" i="7" s="1"/>
  <c r="W83" i="7"/>
  <c r="V83" i="7"/>
  <c r="AD82" i="7"/>
  <c r="AC82" i="7"/>
  <c r="AE82" i="7" s="1"/>
  <c r="W82" i="7"/>
  <c r="V82" i="7"/>
  <c r="AE81" i="7"/>
  <c r="AD81" i="7"/>
  <c r="AC81" i="7"/>
  <c r="W81" i="7"/>
  <c r="V81" i="7"/>
  <c r="AD80" i="7"/>
  <c r="AC80" i="7"/>
  <c r="AE80" i="7" s="1"/>
  <c r="W80" i="7"/>
  <c r="V80" i="7"/>
  <c r="AD79" i="7"/>
  <c r="AC79" i="7"/>
  <c r="AE79" i="7" s="1"/>
  <c r="W79" i="7"/>
  <c r="V79" i="7"/>
  <c r="AE78" i="7"/>
  <c r="AD78" i="7"/>
  <c r="AC78" i="7"/>
  <c r="W78" i="7"/>
  <c r="V78" i="7"/>
  <c r="AD77" i="7"/>
  <c r="AC77" i="7"/>
  <c r="W77" i="7"/>
  <c r="V77" i="7"/>
  <c r="AD76" i="7"/>
  <c r="AC76" i="7"/>
  <c r="AE76" i="7" s="1"/>
  <c r="W76" i="7"/>
  <c r="V76" i="7"/>
  <c r="AE75" i="7"/>
  <c r="AD75" i="7"/>
  <c r="AC75" i="7"/>
  <c r="W75" i="7"/>
  <c r="V75" i="7"/>
  <c r="AD74" i="7"/>
  <c r="AC74" i="7"/>
  <c r="AE74" i="7" s="1"/>
  <c r="W74" i="7"/>
  <c r="V74" i="7"/>
  <c r="AD73" i="7"/>
  <c r="AC73" i="7"/>
  <c r="AE73" i="7" s="1"/>
  <c r="W73" i="7"/>
  <c r="V73" i="7"/>
  <c r="AE72" i="7"/>
  <c r="AD72" i="7"/>
  <c r="AC72" i="7"/>
  <c r="W72" i="7"/>
  <c r="V72" i="7"/>
  <c r="AD71" i="7"/>
  <c r="AC71" i="7"/>
  <c r="W71" i="7"/>
  <c r="V71" i="7"/>
  <c r="AD70" i="7"/>
  <c r="AC70" i="7"/>
  <c r="AE70" i="7" s="1"/>
  <c r="W70" i="7"/>
  <c r="V70" i="7"/>
  <c r="AE69" i="7"/>
  <c r="AD69" i="7"/>
  <c r="AC69" i="7"/>
  <c r="W69" i="7"/>
  <c r="V69" i="7"/>
  <c r="AD68" i="7"/>
  <c r="AC68" i="7"/>
  <c r="AE68" i="7" s="1"/>
  <c r="W68" i="7"/>
  <c r="V68" i="7"/>
  <c r="AD67" i="7"/>
  <c r="AC67" i="7"/>
  <c r="AE67" i="7" s="1"/>
  <c r="W67" i="7"/>
  <c r="V67" i="7"/>
  <c r="AE66" i="7"/>
  <c r="AD66" i="7"/>
  <c r="AC66" i="7"/>
  <c r="W66" i="7"/>
  <c r="V66" i="7"/>
  <c r="AD65" i="7"/>
  <c r="AC65" i="7"/>
  <c r="AE65" i="7" s="1"/>
  <c r="W65" i="7"/>
  <c r="V65" i="7"/>
  <c r="AD64" i="7"/>
  <c r="AC64" i="7"/>
  <c r="AE64" i="7" s="1"/>
  <c r="W64" i="7"/>
  <c r="V64" i="7"/>
  <c r="AE63" i="7"/>
  <c r="AD63" i="7"/>
  <c r="AC63" i="7"/>
  <c r="W63" i="7"/>
  <c r="V63" i="7"/>
  <c r="AD62" i="7"/>
  <c r="AC62" i="7"/>
  <c r="AE62" i="7" s="1"/>
  <c r="W62" i="7"/>
  <c r="V62" i="7"/>
  <c r="AD61" i="7"/>
  <c r="AC61" i="7"/>
  <c r="AE61" i="7" s="1"/>
  <c r="W61" i="7"/>
  <c r="V61" i="7"/>
  <c r="AE60" i="7"/>
  <c r="AD60" i="7"/>
  <c r="AC60" i="7"/>
  <c r="W60" i="7"/>
  <c r="V60" i="7"/>
  <c r="AD59" i="7"/>
  <c r="AC59" i="7"/>
  <c r="W59" i="7"/>
  <c r="V59" i="7"/>
  <c r="AD58" i="7"/>
  <c r="AC58" i="7"/>
  <c r="AE58" i="7" s="1"/>
  <c r="W58" i="7"/>
  <c r="V58" i="7"/>
  <c r="AE57" i="7"/>
  <c r="AD57" i="7"/>
  <c r="AC57" i="7"/>
  <c r="W57" i="7"/>
  <c r="V57" i="7"/>
  <c r="AD56" i="7"/>
  <c r="AC56" i="7"/>
  <c r="AE56" i="7" s="1"/>
  <c r="W56" i="7"/>
  <c r="V56" i="7"/>
  <c r="AD55" i="7"/>
  <c r="AC55" i="7"/>
  <c r="AE55" i="7" s="1"/>
  <c r="W55" i="7"/>
  <c r="V55" i="7"/>
  <c r="AE54" i="7"/>
  <c r="AD54" i="7"/>
  <c r="AC54" i="7"/>
  <c r="W54" i="7"/>
  <c r="V54" i="7"/>
  <c r="AD53" i="7"/>
  <c r="AC53" i="7"/>
  <c r="W53" i="7"/>
  <c r="V53" i="7"/>
  <c r="AD52" i="7"/>
  <c r="AC52" i="7"/>
  <c r="AE52" i="7" s="1"/>
  <c r="W52" i="7"/>
  <c r="V52" i="7"/>
  <c r="AE51" i="7"/>
  <c r="AD51" i="7"/>
  <c r="AC51" i="7"/>
  <c r="W51" i="7"/>
  <c r="V51" i="7"/>
  <c r="AD50" i="7"/>
  <c r="AC50" i="7"/>
  <c r="AE50" i="7" s="1"/>
  <c r="W50" i="7"/>
  <c r="V50" i="7"/>
  <c r="AD49" i="7"/>
  <c r="AC49" i="7"/>
  <c r="AE49" i="7" s="1"/>
  <c r="W49" i="7"/>
  <c r="V49" i="7"/>
  <c r="AE48" i="7"/>
  <c r="AD48" i="7"/>
  <c r="AC48" i="7"/>
  <c r="W48" i="7"/>
  <c r="V48" i="7"/>
  <c r="AD47" i="7"/>
  <c r="AC47" i="7"/>
  <c r="AE47" i="7" s="1"/>
  <c r="W47" i="7"/>
  <c r="V47" i="7"/>
  <c r="AD46" i="7"/>
  <c r="AC46" i="7"/>
  <c r="AE46" i="7" s="1"/>
  <c r="W46" i="7"/>
  <c r="V46" i="7"/>
  <c r="AE45" i="7"/>
  <c r="AD45" i="7"/>
  <c r="AC45" i="7"/>
  <c r="W45" i="7"/>
  <c r="V45" i="7"/>
  <c r="AD44" i="7"/>
  <c r="AC44" i="7"/>
  <c r="AE44" i="7" s="1"/>
  <c r="W44" i="7"/>
  <c r="V44" i="7"/>
  <c r="AD43" i="7"/>
  <c r="AC43" i="7"/>
  <c r="AE43" i="7" s="1"/>
  <c r="W43" i="7"/>
  <c r="V43" i="7"/>
  <c r="AE42" i="7"/>
  <c r="AD42" i="7"/>
  <c r="AC42" i="7"/>
  <c r="W42" i="7"/>
  <c r="V42" i="7"/>
  <c r="AD41" i="7"/>
  <c r="AC41" i="7"/>
  <c r="W41" i="7"/>
  <c r="V41" i="7"/>
  <c r="AD40" i="7"/>
  <c r="AC40" i="7"/>
  <c r="AE40" i="7" s="1"/>
  <c r="W40" i="7"/>
  <c r="V40" i="7"/>
  <c r="AE39" i="7"/>
  <c r="AD39" i="7"/>
  <c r="AC39" i="7"/>
  <c r="W39" i="7"/>
  <c r="V39" i="7"/>
  <c r="AD38" i="7"/>
  <c r="AC38" i="7"/>
  <c r="AE38" i="7" s="1"/>
  <c r="W38" i="7"/>
  <c r="V38" i="7"/>
  <c r="AD37" i="7"/>
  <c r="AC37" i="7"/>
  <c r="AE37" i="7" s="1"/>
  <c r="W37" i="7"/>
  <c r="V37" i="7"/>
  <c r="AE36" i="7"/>
  <c r="AD36" i="7"/>
  <c r="AC36" i="7"/>
  <c r="W36" i="7"/>
  <c r="V36" i="7"/>
  <c r="AD35" i="7"/>
  <c r="AC35" i="7"/>
  <c r="W35" i="7"/>
  <c r="V35" i="7"/>
  <c r="AD34" i="7"/>
  <c r="AC34" i="7"/>
  <c r="AE34" i="7" s="1"/>
  <c r="W34" i="7"/>
  <c r="V34" i="7"/>
  <c r="AE33" i="7"/>
  <c r="AD33" i="7"/>
  <c r="AC33" i="7"/>
  <c r="W33" i="7"/>
  <c r="V33" i="7"/>
  <c r="AD32" i="7"/>
  <c r="AC32" i="7"/>
  <c r="AE32" i="7" s="1"/>
  <c r="W32" i="7"/>
  <c r="V32" i="7"/>
  <c r="AD31" i="7"/>
  <c r="AC31" i="7"/>
  <c r="AE31" i="7" s="1"/>
  <c r="W31" i="7"/>
  <c r="V31" i="7"/>
  <c r="AE30" i="7"/>
  <c r="AD30" i="7"/>
  <c r="AC30" i="7"/>
  <c r="W30" i="7"/>
  <c r="V30" i="7"/>
  <c r="AD29" i="7"/>
  <c r="AC29" i="7"/>
  <c r="AE29" i="7" s="1"/>
  <c r="W29" i="7"/>
  <c r="V29" i="7"/>
  <c r="AD28" i="7"/>
  <c r="AC28" i="7"/>
  <c r="AE28" i="7" s="1"/>
  <c r="W28" i="7"/>
  <c r="V28" i="7"/>
  <c r="AE27" i="7"/>
  <c r="AD27" i="7"/>
  <c r="AC27" i="7"/>
  <c r="W27" i="7"/>
  <c r="V27" i="7"/>
  <c r="AD26" i="7"/>
  <c r="AC26" i="7"/>
  <c r="AE26" i="7" s="1"/>
  <c r="W26" i="7"/>
  <c r="V26" i="7"/>
  <c r="AD25" i="7"/>
  <c r="AC25" i="7"/>
  <c r="AE25" i="7" s="1"/>
  <c r="W25" i="7"/>
  <c r="V25" i="7"/>
  <c r="AE24" i="7"/>
  <c r="AD24" i="7"/>
  <c r="AC24" i="7"/>
  <c r="W24" i="7"/>
  <c r="V24" i="7"/>
  <c r="AD23" i="7"/>
  <c r="AC23" i="7"/>
  <c r="W23" i="7"/>
  <c r="V23" i="7"/>
  <c r="AD22" i="7"/>
  <c r="AC22" i="7"/>
  <c r="AE22" i="7" s="1"/>
  <c r="W22" i="7"/>
  <c r="V22" i="7"/>
  <c r="AE21" i="7"/>
  <c r="AD21" i="7"/>
  <c r="AC21" i="7"/>
  <c r="W21" i="7"/>
  <c r="V21" i="7"/>
  <c r="AD20" i="7"/>
  <c r="AC20" i="7"/>
  <c r="AE20" i="7" s="1"/>
  <c r="W20" i="7"/>
  <c r="V20" i="7"/>
  <c r="AD19" i="7"/>
  <c r="AC19" i="7"/>
  <c r="AE19" i="7" s="1"/>
  <c r="W19" i="7"/>
  <c r="V19" i="7"/>
  <c r="AE18" i="7"/>
  <c r="AD18" i="7"/>
  <c r="AC18" i="7"/>
  <c r="W18" i="7"/>
  <c r="V18" i="7"/>
  <c r="AD17" i="7"/>
  <c r="AC17" i="7"/>
  <c r="W17" i="7"/>
  <c r="V17" i="7"/>
  <c r="AD16" i="7"/>
  <c r="AC16" i="7"/>
  <c r="AE16" i="7" s="1"/>
  <c r="W16" i="7"/>
  <c r="V16" i="7"/>
  <c r="AE15" i="7"/>
  <c r="AD15" i="7"/>
  <c r="AC15" i="7"/>
  <c r="W15" i="7"/>
  <c r="V15" i="7"/>
  <c r="AD14" i="7"/>
  <c r="AC14" i="7"/>
  <c r="AE14" i="7" s="1"/>
  <c r="W14" i="7"/>
  <c r="V14" i="7"/>
  <c r="AD13" i="7"/>
  <c r="AC13" i="7"/>
  <c r="AE13" i="7" s="1"/>
  <c r="W13" i="7"/>
  <c r="V13" i="7"/>
  <c r="AE12" i="7"/>
  <c r="AD12" i="7"/>
  <c r="AC12" i="7"/>
  <c r="W12" i="7"/>
  <c r="V12" i="7"/>
  <c r="AD11" i="7"/>
  <c r="AC11" i="7"/>
  <c r="AE11" i="7" s="1"/>
  <c r="W11" i="7"/>
  <c r="V11" i="7"/>
  <c r="AD10" i="7"/>
  <c r="AC10" i="7"/>
  <c r="AE10" i="7" s="1"/>
  <c r="W10" i="7"/>
  <c r="V10" i="7"/>
  <c r="AE9" i="7"/>
  <c r="AD9" i="7"/>
  <c r="AC9" i="7"/>
  <c r="W9" i="7"/>
  <c r="V9" i="7"/>
  <c r="AD8" i="7"/>
  <c r="AC8" i="7"/>
  <c r="AE8" i="7" s="1"/>
  <c r="W8" i="7"/>
  <c r="V8" i="7"/>
  <c r="AD7" i="7"/>
  <c r="AC7" i="7"/>
  <c r="AE7" i="7" s="1"/>
  <c r="W7" i="7"/>
  <c r="V7" i="7"/>
  <c r="AE6" i="7"/>
  <c r="AD6" i="7"/>
  <c r="AC6" i="7"/>
  <c r="W6" i="7"/>
  <c r="V6" i="7"/>
  <c r="AD5" i="7"/>
  <c r="AC5" i="7"/>
  <c r="W5" i="7"/>
  <c r="V5" i="7"/>
  <c r="AD4" i="7"/>
  <c r="AC4" i="7"/>
  <c r="W4" i="7"/>
  <c r="X166" i="7" s="1"/>
  <c r="V4" i="7"/>
  <c r="AD38" i="6"/>
  <c r="AC38" i="6"/>
  <c r="AE38" i="6" s="1"/>
  <c r="W38" i="6"/>
  <c r="V38" i="6"/>
  <c r="AE37" i="6"/>
  <c r="AD37" i="6"/>
  <c r="AC37" i="6"/>
  <c r="W37" i="6"/>
  <c r="V37" i="6"/>
  <c r="AD36" i="6"/>
  <c r="AC36" i="6"/>
  <c r="AE36" i="6" s="1"/>
  <c r="W36" i="6"/>
  <c r="V36" i="6"/>
  <c r="AD35" i="6"/>
  <c r="AC35" i="6"/>
  <c r="AE35" i="6" s="1"/>
  <c r="W35" i="6"/>
  <c r="V35" i="6"/>
  <c r="AE34" i="6"/>
  <c r="AD34" i="6"/>
  <c r="AC34" i="6"/>
  <c r="W34" i="6"/>
  <c r="V34" i="6"/>
  <c r="AD33" i="6"/>
  <c r="AC33" i="6"/>
  <c r="AE33" i="6" s="1"/>
  <c r="W33" i="6"/>
  <c r="V33" i="6"/>
  <c r="AD32" i="6"/>
  <c r="AC32" i="6"/>
  <c r="AE32" i="6" s="1"/>
  <c r="W32" i="6"/>
  <c r="V32" i="6"/>
  <c r="AE31" i="6"/>
  <c r="AD31" i="6"/>
  <c r="AC31" i="6"/>
  <c r="W31" i="6"/>
  <c r="V31" i="6"/>
  <c r="AD30" i="6"/>
  <c r="AC30" i="6"/>
  <c r="AE30" i="6" s="1"/>
  <c r="W30" i="6"/>
  <c r="V30" i="6"/>
  <c r="AD29" i="6"/>
  <c r="AC29" i="6"/>
  <c r="AE29" i="6" s="1"/>
  <c r="W29" i="6"/>
  <c r="V29" i="6"/>
  <c r="AE28" i="6"/>
  <c r="AD28" i="6"/>
  <c r="AC28" i="6"/>
  <c r="W28" i="6"/>
  <c r="V28" i="6"/>
  <c r="AD27" i="6"/>
  <c r="AC27" i="6"/>
  <c r="W27" i="6"/>
  <c r="V27" i="6"/>
  <c r="AD26" i="6"/>
  <c r="AC26" i="6"/>
  <c r="AE26" i="6" s="1"/>
  <c r="W26" i="6"/>
  <c r="V26" i="6"/>
  <c r="AE25" i="6"/>
  <c r="AD25" i="6"/>
  <c r="AC25" i="6"/>
  <c r="W25" i="6"/>
  <c r="V25" i="6"/>
  <c r="AD24" i="6"/>
  <c r="AC24" i="6"/>
  <c r="AE24" i="6" s="1"/>
  <c r="W24" i="6"/>
  <c r="V24" i="6"/>
  <c r="AD23" i="6"/>
  <c r="AC23" i="6"/>
  <c r="AE23" i="6" s="1"/>
  <c r="W23" i="6"/>
  <c r="V23" i="6"/>
  <c r="AE22" i="6"/>
  <c r="AD22" i="6"/>
  <c r="AC22" i="6"/>
  <c r="W22" i="6"/>
  <c r="V22" i="6"/>
  <c r="AD21" i="6"/>
  <c r="AE21" i="6" s="1"/>
  <c r="AC21" i="6"/>
  <c r="W21" i="6"/>
  <c r="V21" i="6"/>
  <c r="AD20" i="6"/>
  <c r="AC20" i="6"/>
  <c r="AE20" i="6" s="1"/>
  <c r="W20" i="6"/>
  <c r="V20" i="6"/>
  <c r="AE19" i="6"/>
  <c r="AD19" i="6"/>
  <c r="AC19" i="6"/>
  <c r="W19" i="6"/>
  <c r="V19" i="6"/>
  <c r="AD18" i="6"/>
  <c r="AC18" i="6"/>
  <c r="AE18" i="6" s="1"/>
  <c r="W18" i="6"/>
  <c r="V18" i="6"/>
  <c r="AD17" i="6"/>
  <c r="AC17" i="6"/>
  <c r="AE17" i="6" s="1"/>
  <c r="W17" i="6"/>
  <c r="V17" i="6"/>
  <c r="AE16" i="6"/>
  <c r="AD16" i="6"/>
  <c r="AC16" i="6"/>
  <c r="W16" i="6"/>
  <c r="V16" i="6"/>
  <c r="AD15" i="6"/>
  <c r="AC15" i="6"/>
  <c r="AE15" i="6" s="1"/>
  <c r="W15" i="6"/>
  <c r="V15" i="6"/>
  <c r="AD14" i="6"/>
  <c r="AC14" i="6"/>
  <c r="AE14" i="6" s="1"/>
  <c r="W14" i="6"/>
  <c r="V14" i="6"/>
  <c r="AE13" i="6"/>
  <c r="AD13" i="6"/>
  <c r="AC13" i="6"/>
  <c r="W13" i="6"/>
  <c r="V13" i="6"/>
  <c r="AD12" i="6"/>
  <c r="AC12" i="6"/>
  <c r="AE12" i="6" s="1"/>
  <c r="W12" i="6"/>
  <c r="V12" i="6"/>
  <c r="AD11" i="6"/>
  <c r="AC11" i="6"/>
  <c r="AE11" i="6" s="1"/>
  <c r="W11" i="6"/>
  <c r="V11" i="6"/>
  <c r="AE10" i="6"/>
  <c r="AD10" i="6"/>
  <c r="AC10" i="6"/>
  <c r="W10" i="6"/>
  <c r="V10" i="6"/>
  <c r="AD9" i="6"/>
  <c r="AC9" i="6"/>
  <c r="W9" i="6"/>
  <c r="V9" i="6"/>
  <c r="AD8" i="6"/>
  <c r="AC8" i="6"/>
  <c r="AE8" i="6" s="1"/>
  <c r="W8" i="6"/>
  <c r="V8" i="6"/>
  <c r="AE7" i="6"/>
  <c r="AD7" i="6"/>
  <c r="AC7" i="6"/>
  <c r="W7" i="6"/>
  <c r="V7" i="6"/>
  <c r="AE6" i="6"/>
  <c r="AD6" i="6"/>
  <c r="AC6" i="6"/>
  <c r="W6" i="6"/>
  <c r="V6" i="6"/>
  <c r="X41" i="6" s="1"/>
  <c r="AD5" i="6"/>
  <c r="AD39" i="6" s="1"/>
  <c r="AC5" i="6"/>
  <c r="AE5" i="6" s="1"/>
  <c r="W5" i="6"/>
  <c r="V5" i="6"/>
  <c r="AE4" i="6"/>
  <c r="AD4" i="6"/>
  <c r="AC4" i="6"/>
  <c r="W4" i="6"/>
  <c r="V4" i="6"/>
  <c r="X38" i="5"/>
  <c r="X39" i="5" s="1"/>
  <c r="AE29" i="5"/>
  <c r="AD29" i="5"/>
  <c r="AC29" i="5"/>
  <c r="W29" i="5"/>
  <c r="V29" i="5"/>
  <c r="AD28" i="5"/>
  <c r="AC28" i="5"/>
  <c r="W28" i="5"/>
  <c r="V28" i="5"/>
  <c r="AD27" i="5"/>
  <c r="AC27" i="5"/>
  <c r="AE27" i="5" s="1"/>
  <c r="W27" i="5"/>
  <c r="V27" i="5"/>
  <c r="AE26" i="5"/>
  <c r="AD26" i="5"/>
  <c r="AC26" i="5"/>
  <c r="W26" i="5"/>
  <c r="V26" i="5"/>
  <c r="AE25" i="5"/>
  <c r="AD25" i="5"/>
  <c r="AC25" i="5"/>
  <c r="W25" i="5"/>
  <c r="V25" i="5"/>
  <c r="AD24" i="5"/>
  <c r="AC24" i="5"/>
  <c r="AE24" i="5" s="1"/>
  <c r="W24" i="5"/>
  <c r="V24" i="5"/>
  <c r="AE23" i="5"/>
  <c r="AD23" i="5"/>
  <c r="AC23" i="5"/>
  <c r="W23" i="5"/>
  <c r="V23" i="5"/>
  <c r="AD22" i="5"/>
  <c r="AC22" i="5"/>
  <c r="W22" i="5"/>
  <c r="V22" i="5"/>
  <c r="AD21" i="5"/>
  <c r="AC21" i="5"/>
  <c r="AE21" i="5" s="1"/>
  <c r="W21" i="5"/>
  <c r="V21" i="5"/>
  <c r="AE20" i="5"/>
  <c r="AD20" i="5"/>
  <c r="AC20" i="5"/>
  <c r="W20" i="5"/>
  <c r="V20" i="5"/>
  <c r="AE19" i="5"/>
  <c r="AD19" i="5"/>
  <c r="AC19" i="5"/>
  <c r="W19" i="5"/>
  <c r="V19" i="5"/>
  <c r="AD18" i="5"/>
  <c r="AC18" i="5"/>
  <c r="AE18" i="5" s="1"/>
  <c r="W18" i="5"/>
  <c r="V18" i="5"/>
  <c r="AE17" i="5"/>
  <c r="AD17" i="5"/>
  <c r="AC17" i="5"/>
  <c r="W17" i="5"/>
  <c r="V17" i="5"/>
  <c r="AD16" i="5"/>
  <c r="AC16" i="5"/>
  <c r="W16" i="5"/>
  <c r="V16" i="5"/>
  <c r="AD15" i="5"/>
  <c r="AC15" i="5"/>
  <c r="AE15" i="5" s="1"/>
  <c r="W15" i="5"/>
  <c r="V15" i="5"/>
  <c r="AE14" i="5"/>
  <c r="AD14" i="5"/>
  <c r="AC14" i="5"/>
  <c r="W14" i="5"/>
  <c r="V14" i="5"/>
  <c r="AE13" i="5"/>
  <c r="AD13" i="5"/>
  <c r="AC13" i="5"/>
  <c r="W13" i="5"/>
  <c r="V13" i="5"/>
  <c r="AD12" i="5"/>
  <c r="AC12" i="5"/>
  <c r="AE12" i="5" s="1"/>
  <c r="W12" i="5"/>
  <c r="V12" i="5"/>
  <c r="AE11" i="5"/>
  <c r="AD11" i="5"/>
  <c r="AC11" i="5"/>
  <c r="W11" i="5"/>
  <c r="V11" i="5"/>
  <c r="AD10" i="5"/>
  <c r="AC10" i="5"/>
  <c r="W10" i="5"/>
  <c r="V10" i="5"/>
  <c r="AD9" i="5"/>
  <c r="AC9" i="5"/>
  <c r="AE9" i="5" s="1"/>
  <c r="W9" i="5"/>
  <c r="V9" i="5"/>
  <c r="AE8" i="5"/>
  <c r="AD8" i="5"/>
  <c r="AC8" i="5"/>
  <c r="W8" i="5"/>
  <c r="V8" i="5"/>
  <c r="AE7" i="5"/>
  <c r="AD7" i="5"/>
  <c r="AC7" i="5"/>
  <c r="W7" i="5"/>
  <c r="V7" i="5"/>
  <c r="X32" i="5" s="1"/>
  <c r="AD6" i="5"/>
  <c r="AC6" i="5"/>
  <c r="AE6" i="5" s="1"/>
  <c r="W6" i="5"/>
  <c r="V6" i="5"/>
  <c r="AE5" i="5"/>
  <c r="AD5" i="5"/>
  <c r="AC5" i="5"/>
  <c r="W5" i="5"/>
  <c r="V5" i="5"/>
  <c r="AD4" i="5"/>
  <c r="AC4" i="5"/>
  <c r="W4" i="5"/>
  <c r="X33" i="5" s="1"/>
  <c r="V4" i="5"/>
  <c r="AD107" i="4"/>
  <c r="AC107" i="4"/>
  <c r="W107" i="4"/>
  <c r="V107" i="4"/>
  <c r="AD106" i="4"/>
  <c r="AC106" i="4"/>
  <c r="AE106" i="4" s="1"/>
  <c r="W106" i="4"/>
  <c r="V106" i="4"/>
  <c r="AE105" i="4"/>
  <c r="AD105" i="4"/>
  <c r="AC105" i="4"/>
  <c r="W105" i="4"/>
  <c r="V105" i="4"/>
  <c r="AE104" i="4"/>
  <c r="AD104" i="4"/>
  <c r="AC104" i="4"/>
  <c r="W104" i="4"/>
  <c r="V104" i="4"/>
  <c r="AD103" i="4"/>
  <c r="AC103" i="4"/>
  <c r="W103" i="4"/>
  <c r="V103" i="4"/>
  <c r="AD102" i="4"/>
  <c r="AC102" i="4"/>
  <c r="AE102" i="4" s="1"/>
  <c r="W102" i="4"/>
  <c r="V102" i="4"/>
  <c r="AD101" i="4"/>
  <c r="AC101" i="4"/>
  <c r="W101" i="4"/>
  <c r="V101" i="4"/>
  <c r="AD100" i="4"/>
  <c r="AC100" i="4"/>
  <c r="AE100" i="4" s="1"/>
  <c r="W100" i="4"/>
  <c r="V100" i="4"/>
  <c r="AE99" i="4"/>
  <c r="AD99" i="4"/>
  <c r="AC99" i="4"/>
  <c r="W99" i="4"/>
  <c r="V99" i="4"/>
  <c r="AE98" i="4"/>
  <c r="AD98" i="4"/>
  <c r="AC98" i="4"/>
  <c r="W98" i="4"/>
  <c r="V98" i="4"/>
  <c r="AD97" i="4"/>
  <c r="AC97" i="4"/>
  <c r="W97" i="4"/>
  <c r="V97" i="4"/>
  <c r="AD96" i="4"/>
  <c r="AC96" i="4"/>
  <c r="AE96" i="4" s="1"/>
  <c r="W96" i="4"/>
  <c r="V96" i="4"/>
  <c r="AD95" i="4"/>
  <c r="AC95" i="4"/>
  <c r="W95" i="4"/>
  <c r="V95" i="4"/>
  <c r="AD94" i="4"/>
  <c r="AC94" i="4"/>
  <c r="AE94" i="4" s="1"/>
  <c r="W94" i="4"/>
  <c r="V94" i="4"/>
  <c r="AE93" i="4"/>
  <c r="AD93" i="4"/>
  <c r="AC93" i="4"/>
  <c r="W93" i="4"/>
  <c r="V93" i="4"/>
  <c r="AE92" i="4"/>
  <c r="AD92" i="4"/>
  <c r="AC92" i="4"/>
  <c r="W92" i="4"/>
  <c r="V92" i="4"/>
  <c r="AD91" i="4"/>
  <c r="AC91" i="4"/>
  <c r="W91" i="4"/>
  <c r="V91" i="4"/>
  <c r="AD90" i="4"/>
  <c r="AC90" i="4"/>
  <c r="AE90" i="4" s="1"/>
  <c r="W90" i="4"/>
  <c r="V90" i="4"/>
  <c r="AD89" i="4"/>
  <c r="AC89" i="4"/>
  <c r="W89" i="4"/>
  <c r="V89" i="4"/>
  <c r="AD88" i="4"/>
  <c r="AC88" i="4"/>
  <c r="AE88" i="4" s="1"/>
  <c r="W88" i="4"/>
  <c r="V88" i="4"/>
  <c r="AE87" i="4"/>
  <c r="AD87" i="4"/>
  <c r="AC87" i="4"/>
  <c r="W87" i="4"/>
  <c r="V87" i="4"/>
  <c r="AE86" i="4"/>
  <c r="AD86" i="4"/>
  <c r="AC86" i="4"/>
  <c r="W86" i="4"/>
  <c r="V86" i="4"/>
  <c r="AD85" i="4"/>
  <c r="AC85" i="4"/>
  <c r="W85" i="4"/>
  <c r="V85" i="4"/>
  <c r="AD84" i="4"/>
  <c r="AC84" i="4"/>
  <c r="AE84" i="4" s="1"/>
  <c r="W84" i="4"/>
  <c r="V84" i="4"/>
  <c r="AD83" i="4"/>
  <c r="AC83" i="4"/>
  <c r="W83" i="4"/>
  <c r="V83" i="4"/>
  <c r="AD82" i="4"/>
  <c r="AC82" i="4"/>
  <c r="AE82" i="4" s="1"/>
  <c r="W82" i="4"/>
  <c r="V82" i="4"/>
  <c r="AE81" i="4"/>
  <c r="AD81" i="4"/>
  <c r="AC81" i="4"/>
  <c r="W81" i="4"/>
  <c r="V81" i="4"/>
  <c r="AE80" i="4"/>
  <c r="AD80" i="4"/>
  <c r="AC80" i="4"/>
  <c r="W80" i="4"/>
  <c r="V80" i="4"/>
  <c r="AD79" i="4"/>
  <c r="AC79" i="4"/>
  <c r="W79" i="4"/>
  <c r="V79" i="4"/>
  <c r="AD78" i="4"/>
  <c r="AC78" i="4"/>
  <c r="AE78" i="4" s="1"/>
  <c r="W78" i="4"/>
  <c r="V78" i="4"/>
  <c r="AD77" i="4"/>
  <c r="AC77" i="4"/>
  <c r="W77" i="4"/>
  <c r="V77" i="4"/>
  <c r="AD76" i="4"/>
  <c r="AC76" i="4"/>
  <c r="AE76" i="4" s="1"/>
  <c r="W76" i="4"/>
  <c r="V76" i="4"/>
  <c r="AE75" i="4"/>
  <c r="AD75" i="4"/>
  <c r="AC75" i="4"/>
  <c r="W75" i="4"/>
  <c r="V75" i="4"/>
  <c r="AE74" i="4"/>
  <c r="AD74" i="4"/>
  <c r="AC74" i="4"/>
  <c r="W74" i="4"/>
  <c r="V74" i="4"/>
  <c r="AD73" i="4"/>
  <c r="AC73" i="4"/>
  <c r="W73" i="4"/>
  <c r="V73" i="4"/>
  <c r="AD72" i="4"/>
  <c r="AC72" i="4"/>
  <c r="AE72" i="4" s="1"/>
  <c r="W72" i="4"/>
  <c r="V72" i="4"/>
  <c r="AD71" i="4"/>
  <c r="AC71" i="4"/>
  <c r="W71" i="4"/>
  <c r="V71" i="4"/>
  <c r="AD70" i="4"/>
  <c r="AC70" i="4"/>
  <c r="AE70" i="4" s="1"/>
  <c r="W70" i="4"/>
  <c r="V70" i="4"/>
  <c r="AE69" i="4"/>
  <c r="AD69" i="4"/>
  <c r="AC69" i="4"/>
  <c r="W69" i="4"/>
  <c r="V69" i="4"/>
  <c r="AE68" i="4"/>
  <c r="AD68" i="4"/>
  <c r="AC68" i="4"/>
  <c r="W68" i="4"/>
  <c r="V68" i="4"/>
  <c r="AD67" i="4"/>
  <c r="AC67" i="4"/>
  <c r="W67" i="4"/>
  <c r="V67" i="4"/>
  <c r="AD66" i="4"/>
  <c r="AC66" i="4"/>
  <c r="AE66" i="4" s="1"/>
  <c r="W66" i="4"/>
  <c r="V66" i="4"/>
  <c r="AD65" i="4"/>
  <c r="AC65" i="4"/>
  <c r="W65" i="4"/>
  <c r="V65" i="4"/>
  <c r="AD64" i="4"/>
  <c r="AC64" i="4"/>
  <c r="AE64" i="4" s="1"/>
  <c r="W64" i="4"/>
  <c r="V64" i="4"/>
  <c r="AE63" i="4"/>
  <c r="AD63" i="4"/>
  <c r="AC63" i="4"/>
  <c r="W63" i="4"/>
  <c r="V63" i="4"/>
  <c r="AE62" i="4"/>
  <c r="AD62" i="4"/>
  <c r="AC62" i="4"/>
  <c r="W62" i="4"/>
  <c r="V62" i="4"/>
  <c r="AD61" i="4"/>
  <c r="AC61" i="4"/>
  <c r="W61" i="4"/>
  <c r="V61" i="4"/>
  <c r="AD60" i="4"/>
  <c r="AC60" i="4"/>
  <c r="AE60" i="4" s="1"/>
  <c r="W60" i="4"/>
  <c r="V60" i="4"/>
  <c r="AD59" i="4"/>
  <c r="AC59" i="4"/>
  <c r="W59" i="4"/>
  <c r="V59" i="4"/>
  <c r="AD58" i="4"/>
  <c r="AC58" i="4"/>
  <c r="AE58" i="4" s="1"/>
  <c r="W58" i="4"/>
  <c r="V58" i="4"/>
  <c r="AE57" i="4"/>
  <c r="AD57" i="4"/>
  <c r="AC57" i="4"/>
  <c r="W57" i="4"/>
  <c r="V57" i="4"/>
  <c r="AE56" i="4"/>
  <c r="AD56" i="4"/>
  <c r="AC56" i="4"/>
  <c r="W56" i="4"/>
  <c r="V56" i="4"/>
  <c r="AD55" i="4"/>
  <c r="AC55" i="4"/>
  <c r="W55" i="4"/>
  <c r="V55" i="4"/>
  <c r="AD54" i="4"/>
  <c r="AC54" i="4"/>
  <c r="AE54" i="4" s="1"/>
  <c r="W54" i="4"/>
  <c r="V54" i="4"/>
  <c r="AD53" i="4"/>
  <c r="AE53" i="4" s="1"/>
  <c r="AC53" i="4"/>
  <c r="W53" i="4"/>
  <c r="V53" i="4"/>
  <c r="AD52" i="4"/>
  <c r="AC52" i="4"/>
  <c r="AE52" i="4" s="1"/>
  <c r="W52" i="4"/>
  <c r="V52" i="4"/>
  <c r="AE51" i="4"/>
  <c r="AD51" i="4"/>
  <c r="AC51" i="4"/>
  <c r="W51" i="4"/>
  <c r="V51" i="4"/>
  <c r="AE50" i="4"/>
  <c r="AD50" i="4"/>
  <c r="AC50" i="4"/>
  <c r="W50" i="4"/>
  <c r="V50" i="4"/>
  <c r="AD49" i="4"/>
  <c r="AC49" i="4"/>
  <c r="W49" i="4"/>
  <c r="V49" i="4"/>
  <c r="AD48" i="4"/>
  <c r="AC48" i="4"/>
  <c r="AE48" i="4" s="1"/>
  <c r="W48" i="4"/>
  <c r="V48" i="4"/>
  <c r="AD47" i="4"/>
  <c r="AC47" i="4"/>
  <c r="W47" i="4"/>
  <c r="V47" i="4"/>
  <c r="AD46" i="4"/>
  <c r="AC46" i="4"/>
  <c r="AE46" i="4" s="1"/>
  <c r="W46" i="4"/>
  <c r="V46" i="4"/>
  <c r="AE45" i="4"/>
  <c r="AD45" i="4"/>
  <c r="AC45" i="4"/>
  <c r="W45" i="4"/>
  <c r="V45" i="4"/>
  <c r="AE44" i="4"/>
  <c r="AD44" i="4"/>
  <c r="AC44" i="4"/>
  <c r="W44" i="4"/>
  <c r="V44" i="4"/>
  <c r="AD43" i="4"/>
  <c r="AC43" i="4"/>
  <c r="W43" i="4"/>
  <c r="V43" i="4"/>
  <c r="AD42" i="4"/>
  <c r="AC42" i="4"/>
  <c r="AE42" i="4" s="1"/>
  <c r="W42" i="4"/>
  <c r="V42" i="4"/>
  <c r="AD41" i="4"/>
  <c r="AC41" i="4"/>
  <c r="W41" i="4"/>
  <c r="V41" i="4"/>
  <c r="AD40" i="4"/>
  <c r="AC40" i="4"/>
  <c r="AE40" i="4" s="1"/>
  <c r="W40" i="4"/>
  <c r="V40" i="4"/>
  <c r="AE39" i="4"/>
  <c r="AD39" i="4"/>
  <c r="AC39" i="4"/>
  <c r="W39" i="4"/>
  <c r="V39" i="4"/>
  <c r="AE38" i="4"/>
  <c r="AD38" i="4"/>
  <c r="AC38" i="4"/>
  <c r="W38" i="4"/>
  <c r="V38" i="4"/>
  <c r="AD37" i="4"/>
  <c r="AC37" i="4"/>
  <c r="W37" i="4"/>
  <c r="V37" i="4"/>
  <c r="AD36" i="4"/>
  <c r="AC36" i="4"/>
  <c r="AE36" i="4" s="1"/>
  <c r="W36" i="4"/>
  <c r="V36" i="4"/>
  <c r="AD35" i="4"/>
  <c r="AC35" i="4"/>
  <c r="W35" i="4"/>
  <c r="V35" i="4"/>
  <c r="AD34" i="4"/>
  <c r="AC34" i="4"/>
  <c r="AE34" i="4" s="1"/>
  <c r="W34" i="4"/>
  <c r="V34" i="4"/>
  <c r="AE33" i="4"/>
  <c r="AD33" i="4"/>
  <c r="AC33" i="4"/>
  <c r="W33" i="4"/>
  <c r="V33" i="4"/>
  <c r="AD32" i="4"/>
  <c r="AE32" i="4" s="1"/>
  <c r="AC32" i="4"/>
  <c r="W32" i="4"/>
  <c r="V32" i="4"/>
  <c r="AD31" i="4"/>
  <c r="AC31" i="4"/>
  <c r="W31" i="4"/>
  <c r="V31" i="4"/>
  <c r="AD30" i="4"/>
  <c r="AC30" i="4"/>
  <c r="AE30" i="4" s="1"/>
  <c r="W30" i="4"/>
  <c r="V30" i="4"/>
  <c r="AD29" i="4"/>
  <c r="AC29" i="4"/>
  <c r="W29" i="4"/>
  <c r="V29" i="4"/>
  <c r="AD28" i="4"/>
  <c r="AC28" i="4"/>
  <c r="AE28" i="4" s="1"/>
  <c r="W28" i="4"/>
  <c r="V28" i="4"/>
  <c r="AE27" i="4"/>
  <c r="AD27" i="4"/>
  <c r="AC27" i="4"/>
  <c r="W27" i="4"/>
  <c r="V27" i="4"/>
  <c r="AD26" i="4"/>
  <c r="AE26" i="4" s="1"/>
  <c r="AC26" i="4"/>
  <c r="W26" i="4"/>
  <c r="V26" i="4"/>
  <c r="AD25" i="4"/>
  <c r="AC25" i="4"/>
  <c r="W25" i="4"/>
  <c r="V25" i="4"/>
  <c r="AD24" i="4"/>
  <c r="AC24" i="4"/>
  <c r="AE24" i="4" s="1"/>
  <c r="W24" i="4"/>
  <c r="V24" i="4"/>
  <c r="AD23" i="4"/>
  <c r="AC23" i="4"/>
  <c r="W23" i="4"/>
  <c r="V23" i="4"/>
  <c r="AD22" i="4"/>
  <c r="AC22" i="4"/>
  <c r="AE22" i="4" s="1"/>
  <c r="W22" i="4"/>
  <c r="V22" i="4"/>
  <c r="AE21" i="4"/>
  <c r="AD21" i="4"/>
  <c r="AC21" i="4"/>
  <c r="W21" i="4"/>
  <c r="V21" i="4"/>
  <c r="AD20" i="4"/>
  <c r="AE20" i="4" s="1"/>
  <c r="AC20" i="4"/>
  <c r="W20" i="4"/>
  <c r="V20" i="4"/>
  <c r="AD19" i="4"/>
  <c r="AC19" i="4"/>
  <c r="W19" i="4"/>
  <c r="V19" i="4"/>
  <c r="AD18" i="4"/>
  <c r="AC18" i="4"/>
  <c r="AE18" i="4" s="1"/>
  <c r="W18" i="4"/>
  <c r="V18" i="4"/>
  <c r="AD17" i="4"/>
  <c r="AC17" i="4"/>
  <c r="W17" i="4"/>
  <c r="V17" i="4"/>
  <c r="AD16" i="4"/>
  <c r="AC16" i="4"/>
  <c r="AE16" i="4" s="1"/>
  <c r="W16" i="4"/>
  <c r="V16" i="4"/>
  <c r="AD15" i="4"/>
  <c r="AE15" i="4" s="1"/>
  <c r="AC15" i="4"/>
  <c r="W15" i="4"/>
  <c r="V15" i="4"/>
  <c r="AD14" i="4"/>
  <c r="AC14" i="4"/>
  <c r="AE14" i="4" s="1"/>
  <c r="W14" i="4"/>
  <c r="V14" i="4"/>
  <c r="AD13" i="4"/>
  <c r="AC13" i="4"/>
  <c r="W13" i="4"/>
  <c r="V13" i="4"/>
  <c r="AD12" i="4"/>
  <c r="AC12" i="4"/>
  <c r="AE12" i="4" s="1"/>
  <c r="W12" i="4"/>
  <c r="V12" i="4"/>
  <c r="AE11" i="4"/>
  <c r="AD11" i="4"/>
  <c r="AC11" i="4"/>
  <c r="W11" i="4"/>
  <c r="V11" i="4"/>
  <c r="AD10" i="4"/>
  <c r="AE10" i="4" s="1"/>
  <c r="AC10" i="4"/>
  <c r="W10" i="4"/>
  <c r="V10" i="4"/>
  <c r="AD9" i="4"/>
  <c r="AC9" i="4"/>
  <c r="AE9" i="4" s="1"/>
  <c r="W9" i="4"/>
  <c r="V9" i="4"/>
  <c r="AE8" i="4"/>
  <c r="AD8" i="4"/>
  <c r="AC8" i="4"/>
  <c r="W8" i="4"/>
  <c r="V8" i="4"/>
  <c r="AE7" i="4"/>
  <c r="AD7" i="4"/>
  <c r="AC7" i="4"/>
  <c r="W7" i="4"/>
  <c r="V7" i="4"/>
  <c r="AD6" i="4"/>
  <c r="AC6" i="4"/>
  <c r="AE6" i="4" s="1"/>
  <c r="W6" i="4"/>
  <c r="V6" i="4"/>
  <c r="AE5" i="4"/>
  <c r="AD5" i="4"/>
  <c r="AC5" i="4"/>
  <c r="W5" i="4"/>
  <c r="V5" i="4"/>
  <c r="AD4" i="4"/>
  <c r="AD108" i="4" s="1"/>
  <c r="AC4" i="4"/>
  <c r="W4" i="4"/>
  <c r="X111" i="4" s="1"/>
  <c r="H9" i="3" s="1"/>
  <c r="V4" i="4"/>
  <c r="L21" i="3"/>
  <c r="K21" i="3"/>
  <c r="J21" i="3"/>
  <c r="I21" i="3"/>
  <c r="L20" i="3"/>
  <c r="K20" i="3"/>
  <c r="J20" i="3"/>
  <c r="I20" i="3"/>
  <c r="L19" i="3"/>
  <c r="K19" i="3"/>
  <c r="J19" i="3"/>
  <c r="I19" i="3"/>
  <c r="L18" i="3"/>
  <c r="K18" i="3"/>
  <c r="J18" i="3"/>
  <c r="I18" i="3"/>
  <c r="H18" i="3"/>
  <c r="F18" i="3" s="1"/>
  <c r="G18" i="3"/>
  <c r="L16" i="3"/>
  <c r="K16" i="3"/>
  <c r="J16" i="3"/>
  <c r="I16" i="3"/>
  <c r="H16" i="3"/>
  <c r="G16" i="3"/>
  <c r="F16" i="3" s="1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H12" i="3"/>
  <c r="L11" i="3"/>
  <c r="K11" i="3"/>
  <c r="J11" i="3"/>
  <c r="I11" i="3"/>
  <c r="L10" i="3"/>
  <c r="K10" i="3"/>
  <c r="J10" i="3"/>
  <c r="I10" i="3"/>
  <c r="H10" i="3"/>
  <c r="G10" i="3"/>
  <c r="F10" i="3" s="1"/>
  <c r="L9" i="3"/>
  <c r="K9" i="3"/>
  <c r="J9" i="3"/>
  <c r="I9" i="3"/>
  <c r="E7" i="2"/>
  <c r="D3" i="2"/>
  <c r="D7" i="2" s="1"/>
  <c r="D2" i="2"/>
  <c r="G11" i="3" l="1"/>
  <c r="F11" i="3" s="1"/>
  <c r="AE4" i="7"/>
  <c r="AC163" i="7"/>
  <c r="AE4" i="4"/>
  <c r="G15" i="3"/>
  <c r="F15" i="3" s="1"/>
  <c r="AE13" i="4"/>
  <c r="AE17" i="4"/>
  <c r="AE25" i="4"/>
  <c r="AE29" i="4"/>
  <c r="AE37" i="4"/>
  <c r="AE41" i="4"/>
  <c r="AE49" i="4"/>
  <c r="AE61" i="4"/>
  <c r="AE65" i="4"/>
  <c r="AE73" i="4"/>
  <c r="AE77" i="4"/>
  <c r="AE85" i="4"/>
  <c r="AE89" i="4"/>
  <c r="AE97" i="4"/>
  <c r="AE101" i="4"/>
  <c r="AE10" i="5"/>
  <c r="AE22" i="5"/>
  <c r="X42" i="6"/>
  <c r="H11" i="3" s="1"/>
  <c r="AE9" i="6"/>
  <c r="AE27" i="6"/>
  <c r="AD163" i="7"/>
  <c r="AD30" i="5"/>
  <c r="AE4" i="5"/>
  <c r="X110" i="4"/>
  <c r="AC39" i="6"/>
  <c r="AE17" i="7"/>
  <c r="AE35" i="7"/>
  <c r="AE53" i="7"/>
  <c r="AE71" i="7"/>
  <c r="AE89" i="7"/>
  <c r="AE107" i="7"/>
  <c r="X120" i="10"/>
  <c r="H15" i="3" s="1"/>
  <c r="AC108" i="4"/>
  <c r="AE19" i="4"/>
  <c r="AE23" i="4"/>
  <c r="AE31" i="4"/>
  <c r="AE35" i="4"/>
  <c r="AE43" i="4"/>
  <c r="AE47" i="4"/>
  <c r="AE55" i="4"/>
  <c r="AE59" i="4"/>
  <c r="AE67" i="4"/>
  <c r="AE71" i="4"/>
  <c r="AE79" i="4"/>
  <c r="AE83" i="4"/>
  <c r="AE91" i="4"/>
  <c r="AE95" i="4"/>
  <c r="AE103" i="4"/>
  <c r="AE107" i="4"/>
  <c r="AC30" i="5"/>
  <c r="AE16" i="5"/>
  <c r="AE28" i="5"/>
  <c r="AE39" i="6"/>
  <c r="D11" i="2" s="1"/>
  <c r="C11" i="2" s="1"/>
  <c r="E11" i="2" s="1"/>
  <c r="X165" i="7"/>
  <c r="AE5" i="7"/>
  <c r="AE23" i="7"/>
  <c r="AE41" i="7"/>
  <c r="AE59" i="7"/>
  <c r="AE77" i="7"/>
  <c r="AE95" i="7"/>
  <c r="AE113" i="7"/>
  <c r="AE56" i="8"/>
  <c r="AE58" i="8" s="1"/>
  <c r="D13" i="2" s="1"/>
  <c r="C13" i="2" s="1"/>
  <c r="E13" i="2" s="1"/>
  <c r="AE20" i="10"/>
  <c r="AE32" i="10"/>
  <c r="AE117" i="10" s="1"/>
  <c r="D15" i="2" s="1"/>
  <c r="C15" i="2" s="1"/>
  <c r="E15" i="2" s="1"/>
  <c r="AE44" i="10"/>
  <c r="AE98" i="10"/>
  <c r="AE110" i="10"/>
  <c r="X31" i="12"/>
  <c r="AE16" i="12"/>
  <c r="AE24" i="14"/>
  <c r="AE36" i="14"/>
  <c r="AE6" i="15"/>
  <c r="AE24" i="15"/>
  <c r="AE42" i="15"/>
  <c r="AE48" i="16"/>
  <c r="AE60" i="16"/>
  <c r="AE72" i="16"/>
  <c r="AE84" i="16"/>
  <c r="AE96" i="16"/>
  <c r="AE108" i="16"/>
  <c r="X60" i="8"/>
  <c r="AE8" i="10"/>
  <c r="AE62" i="10"/>
  <c r="AE74" i="10"/>
  <c r="AE86" i="10"/>
  <c r="AC23" i="11"/>
  <c r="AE16" i="11"/>
  <c r="AE10" i="13"/>
  <c r="AE22" i="13"/>
  <c r="X55" i="14"/>
  <c r="AC53" i="14"/>
  <c r="AE5" i="14"/>
  <c r="AE6" i="16"/>
  <c r="AE112" i="16" s="1"/>
  <c r="D21" i="2" s="1"/>
  <c r="C21" i="2" s="1"/>
  <c r="E21" i="2" s="1"/>
  <c r="AE24" i="16"/>
  <c r="AE36" i="16"/>
  <c r="X61" i="8"/>
  <c r="H13" i="3" s="1"/>
  <c r="AD117" i="10"/>
  <c r="AD23" i="11"/>
  <c r="X56" i="14"/>
  <c r="H19" i="3" s="1"/>
  <c r="X49" i="15"/>
  <c r="AC47" i="15"/>
  <c r="AE5" i="15"/>
  <c r="AC58" i="8"/>
  <c r="H14" i="3"/>
  <c r="AD29" i="12"/>
  <c r="X50" i="15"/>
  <c r="H20" i="3" s="1"/>
  <c r="X114" i="16"/>
  <c r="AD58" i="8"/>
  <c r="D14" i="2"/>
  <c r="C14" i="2" s="1"/>
  <c r="E14" i="2" s="1"/>
  <c r="AE56" i="10"/>
  <c r="AE68" i="10"/>
  <c r="AE80" i="10"/>
  <c r="AE10" i="11"/>
  <c r="AE10" i="12"/>
  <c r="AE4" i="13"/>
  <c r="AE33" i="13" s="1"/>
  <c r="D18" i="2" s="1"/>
  <c r="C18" i="2" s="1"/>
  <c r="E18" i="2" s="1"/>
  <c r="AE16" i="13"/>
  <c r="AE28" i="13"/>
  <c r="AD53" i="14"/>
  <c r="AE18" i="14"/>
  <c r="AE18" i="15"/>
  <c r="AE36" i="15"/>
  <c r="X115" i="16"/>
  <c r="H21" i="3" s="1"/>
  <c r="AE30" i="16"/>
  <c r="AE42" i="16"/>
  <c r="AE4" i="11"/>
  <c r="AE4" i="12"/>
  <c r="AE29" i="12" s="1"/>
  <c r="D17" i="2" s="1"/>
  <c r="C17" i="2" s="1"/>
  <c r="E17" i="2" s="1"/>
  <c r="AC117" i="10"/>
  <c r="AE4" i="14"/>
  <c r="AE4" i="15"/>
  <c r="H22" i="3" l="1"/>
  <c r="AE47" i="15"/>
  <c r="D20" i="2" s="1"/>
  <c r="C20" i="2" s="1"/>
  <c r="E20" i="2" s="1"/>
  <c r="X55" i="15"/>
  <c r="X56" i="15" s="1"/>
  <c r="G20" i="3"/>
  <c r="F20" i="3" s="1"/>
  <c r="AE53" i="14"/>
  <c r="D19" i="2" s="1"/>
  <c r="C19" i="2" s="1"/>
  <c r="E19" i="2" s="1"/>
  <c r="AE108" i="4"/>
  <c r="D9" i="2" s="1"/>
  <c r="X125" i="10"/>
  <c r="X126" i="10" s="1"/>
  <c r="X116" i="4"/>
  <c r="X117" i="4" s="1"/>
  <c r="G9" i="3"/>
  <c r="AE163" i="7"/>
  <c r="D12" i="2" s="1"/>
  <c r="C12" i="2" s="1"/>
  <c r="E12" i="2" s="1"/>
  <c r="X47" i="6"/>
  <c r="X48" i="6" s="1"/>
  <c r="X66" i="8"/>
  <c r="X67" i="8" s="1"/>
  <c r="G13" i="3"/>
  <c r="F13" i="3" s="1"/>
  <c r="G12" i="3"/>
  <c r="F12" i="3" s="1"/>
  <c r="X171" i="7"/>
  <c r="X172" i="7" s="1"/>
  <c r="AE23" i="11"/>
  <c r="D16" i="2" s="1"/>
  <c r="C16" i="2" s="1"/>
  <c r="E16" i="2" s="1"/>
  <c r="G14" i="3"/>
  <c r="F14" i="3" s="1"/>
  <c r="X120" i="16"/>
  <c r="X121" i="16" s="1"/>
  <c r="G21" i="3"/>
  <c r="F21" i="3" s="1"/>
  <c r="X61" i="14"/>
  <c r="X62" i="14" s="1"/>
  <c r="G19" i="3"/>
  <c r="F19" i="3" s="1"/>
  <c r="X37" i="12"/>
  <c r="X38" i="12" s="1"/>
  <c r="H17" i="3"/>
  <c r="G17" i="3"/>
  <c r="L17" i="3"/>
  <c r="L22" i="3" s="1"/>
  <c r="I17" i="3"/>
  <c r="I22" i="3" s="1"/>
  <c r="K17" i="3"/>
  <c r="K22" i="3" s="1"/>
  <c r="J17" i="3"/>
  <c r="J22" i="3" s="1"/>
  <c r="AE30" i="5"/>
  <c r="D10" i="2" s="1"/>
  <c r="C10" i="2" s="1"/>
  <c r="E10" i="2" s="1"/>
  <c r="G22" i="3" l="1"/>
  <c r="F9" i="3"/>
  <c r="F22" i="3" s="1"/>
  <c r="F17" i="3"/>
  <c r="D22" i="2"/>
  <c r="C9" i="2"/>
  <c r="C22" i="2" l="1"/>
  <c r="E9" i="2"/>
  <c r="E22" i="2" s="1"/>
</calcChain>
</file>

<file path=xl/sharedStrings.xml><?xml version="1.0" encoding="utf-8"?>
<sst xmlns="http://schemas.openxmlformats.org/spreadsheetml/2006/main" count="5477" uniqueCount="635">
  <si>
    <t>【様式４-３】</t>
    <rPh sb="0" eb="3">
      <t>(ヨウシキ</t>
    </rPh>
    <phoneticPr fontId="5"/>
  </si>
  <si>
    <t>Co2排出係数</t>
    <rPh sb="3" eb="5">
      <t>ハイシュツ</t>
    </rPh>
    <rPh sb="5" eb="7">
      <t>ケイスウ</t>
    </rPh>
    <phoneticPr fontId="5"/>
  </si>
  <si>
    <t>電気料金単価</t>
    <rPh sb="0" eb="6">
      <t>デンキリョウキンタンカ</t>
    </rPh>
    <phoneticPr fontId="5"/>
  </si>
  <si>
    <t>エネルギー削減効果算出表内訳書（プロポーザル提案用）</t>
    <rPh sb="5" eb="9">
      <t>サクゲンコウカ</t>
    </rPh>
    <rPh sb="9" eb="11">
      <t>サンシュツ</t>
    </rPh>
    <rPh sb="11" eb="12">
      <t>ヒョウ</t>
    </rPh>
    <rPh sb="12" eb="15">
      <t>ウチワケショ</t>
    </rPh>
    <rPh sb="22" eb="25">
      <t>テイアンヨウ</t>
    </rPh>
    <phoneticPr fontId="5"/>
  </si>
  <si>
    <t>NO.</t>
    <phoneticPr fontId="5"/>
  </si>
  <si>
    <t>名称</t>
    <rPh sb="0" eb="2">
      <t>メイショウ</t>
    </rPh>
    <phoneticPr fontId="5"/>
  </si>
  <si>
    <t>①電力使用量削減効果（kWh/年）</t>
    <rPh sb="1" eb="3">
      <t>デンリョク</t>
    </rPh>
    <rPh sb="3" eb="6">
      <t>シヨウリョウ</t>
    </rPh>
    <rPh sb="6" eb="8">
      <t>サクゲン</t>
    </rPh>
    <rPh sb="8" eb="10">
      <t>コウカ</t>
    </rPh>
    <rPh sb="15" eb="16">
      <t>ネン</t>
    </rPh>
    <phoneticPr fontId="5"/>
  </si>
  <si>
    <t>②電気料金削減効果
（円/年）</t>
    <phoneticPr fontId="5"/>
  </si>
  <si>
    <r>
      <t>③Co2排出量削減効果（ｔ-Co2/kWh/年）
Co2排出係数</t>
    </r>
    <r>
      <rPr>
        <sz val="11"/>
        <color rgb="FFFF0000"/>
        <rFont val="メイリオ"/>
        <family val="3"/>
        <charset val="128"/>
      </rPr>
      <t/>
    </r>
    <rPh sb="4" eb="7">
      <t>ハイシュツリョウ</t>
    </rPh>
    <rPh sb="7" eb="11">
      <t>サクゲンコウカ</t>
    </rPh>
    <rPh sb="30" eb="32">
      <t>ケイスウ</t>
    </rPh>
    <phoneticPr fontId="5"/>
  </si>
  <si>
    <t>C施設群</t>
    <rPh sb="1" eb="4">
      <t>シセツグン</t>
    </rPh>
    <phoneticPr fontId="5"/>
  </si>
  <si>
    <t>市立学習小学校</t>
    <rPh sb="0" eb="2">
      <t>シリツ</t>
    </rPh>
    <rPh sb="2" eb="4">
      <t>ガクシュウ</t>
    </rPh>
    <rPh sb="4" eb="7">
      <t>ショウガッコウ</t>
    </rPh>
    <phoneticPr fontId="5"/>
  </si>
  <si>
    <t>淡路市子育て支援センター</t>
    <phoneticPr fontId="5"/>
  </si>
  <si>
    <t>仮屋保育所</t>
  </si>
  <si>
    <t>市立東浦中学校</t>
  </si>
  <si>
    <t>東浦保健センター（すこやかセンター）</t>
  </si>
  <si>
    <t>浦保育所</t>
  </si>
  <si>
    <t>サンシャインホール</t>
  </si>
  <si>
    <t>東浦図書館（NO.36の一部）</t>
    <rPh sb="12" eb="14">
      <t>イチブ</t>
    </rPh>
    <phoneticPr fontId="2"/>
  </si>
  <si>
    <t>東浦バスターミナル</t>
  </si>
  <si>
    <t>中浜稔猫美術館</t>
    <phoneticPr fontId="5"/>
  </si>
  <si>
    <t>ひがしうら陶芸体験館</t>
    <phoneticPr fontId="5"/>
  </si>
  <si>
    <t>淡路市役所東浦事務所</t>
    <phoneticPr fontId="5"/>
  </si>
  <si>
    <t>市立浦小学校</t>
    <phoneticPr fontId="5"/>
  </si>
  <si>
    <t>小計</t>
    <rPh sb="0" eb="2">
      <t>ショウケイ</t>
    </rPh>
    <phoneticPr fontId="5"/>
  </si>
  <si>
    <t>（注）「①電力使用量削減効果」及び「②Co2排出量削減効果」は小数点以下四捨五入、「③Co2排出量削減効果」は小数点第３位以下を四捨五入し、小数点第２位までを求める。</t>
    <rPh sb="1" eb="2">
      <t>チュウ</t>
    </rPh>
    <rPh sb="15" eb="16">
      <t>オヨ</t>
    </rPh>
    <rPh sb="31" eb="36">
      <t>ショウスウテンイカ</t>
    </rPh>
    <rPh sb="36" eb="40">
      <t>シシャゴニュウ</t>
    </rPh>
    <rPh sb="55" eb="58">
      <t>ショウスウテン</t>
    </rPh>
    <rPh sb="58" eb="59">
      <t>ダイ</t>
    </rPh>
    <rPh sb="60" eb="61">
      <t>イ</t>
    </rPh>
    <rPh sb="61" eb="63">
      <t>イカ</t>
    </rPh>
    <rPh sb="64" eb="68">
      <t>シシャゴニュウ</t>
    </rPh>
    <rPh sb="70" eb="73">
      <t>ショウスウテン</t>
    </rPh>
    <rPh sb="73" eb="74">
      <t>ダイ</t>
    </rPh>
    <rPh sb="75" eb="76">
      <t>イ</t>
    </rPh>
    <rPh sb="79" eb="80">
      <t>モト</t>
    </rPh>
    <phoneticPr fontId="5"/>
  </si>
  <si>
    <t>【様式４－5】</t>
    <rPh sb="1" eb="3">
      <t>ヨウシキ</t>
    </rPh>
    <phoneticPr fontId="5"/>
  </si>
  <si>
    <t>見積額内訳書</t>
    <rPh sb="0" eb="2">
      <t>ミツモリ</t>
    </rPh>
    <rPh sb="2" eb="3">
      <t>ガク</t>
    </rPh>
    <rPh sb="3" eb="6">
      <t>ウチワケショ</t>
    </rPh>
    <phoneticPr fontId="5"/>
  </si>
  <si>
    <r>
      <t>事業名　</t>
    </r>
    <r>
      <rPr>
        <u/>
        <sz val="10.5"/>
        <rFont val="メイリオ"/>
        <family val="3"/>
        <charset val="128"/>
      </rPr>
      <t>　令和７年度淡路市公共施設等照明設備ＬＥＤ化ＥＳＣＯ事業　【C施設群】</t>
    </r>
    <rPh sb="0" eb="2">
      <t>ジギョウ</t>
    </rPh>
    <rPh sb="2" eb="3">
      <t>メイ</t>
    </rPh>
    <rPh sb="5" eb="7">
      <t>レイワ</t>
    </rPh>
    <rPh sb="8" eb="10">
      <t>ネンド</t>
    </rPh>
    <rPh sb="35" eb="37">
      <t>シセツ</t>
    </rPh>
    <rPh sb="37" eb="38">
      <t>グン</t>
    </rPh>
    <phoneticPr fontId="5"/>
  </si>
  <si>
    <t>（単位：円）</t>
    <rPh sb="1" eb="3">
      <t>タンイ</t>
    </rPh>
    <rPh sb="4" eb="5">
      <t>エン</t>
    </rPh>
    <phoneticPr fontId="5"/>
  </si>
  <si>
    <t>※入力欄（施設別、項目別に明細を記入すること）</t>
    <rPh sb="1" eb="3">
      <t>ニュウリョク</t>
    </rPh>
    <rPh sb="3" eb="4">
      <t>ラン</t>
    </rPh>
    <rPh sb="5" eb="8">
      <t>シセツベツ</t>
    </rPh>
    <rPh sb="9" eb="11">
      <t>コウモク</t>
    </rPh>
    <rPh sb="11" eb="12">
      <t>ベツ</t>
    </rPh>
    <rPh sb="13" eb="15">
      <t>メイサイ</t>
    </rPh>
    <rPh sb="16" eb="18">
      <t>キニュウ</t>
    </rPh>
    <phoneticPr fontId="5"/>
  </si>
  <si>
    <t>No.</t>
    <phoneticPr fontId="5"/>
  </si>
  <si>
    <t>施設用途</t>
    <rPh sb="0" eb="2">
      <t>シセツ</t>
    </rPh>
    <rPh sb="2" eb="4">
      <t>ヨウト</t>
    </rPh>
    <phoneticPr fontId="14"/>
  </si>
  <si>
    <t>施設名称</t>
    <rPh sb="0" eb="2">
      <t>シセツ</t>
    </rPh>
    <rPh sb="2" eb="4">
      <t>メイショウ</t>
    </rPh>
    <phoneticPr fontId="14"/>
  </si>
  <si>
    <t>数量</t>
    <rPh sb="0" eb="2">
      <t>スウリョウ</t>
    </rPh>
    <phoneticPr fontId="5"/>
  </si>
  <si>
    <t>単位</t>
    <rPh sb="0" eb="2">
      <t>タンイ</t>
    </rPh>
    <phoneticPr fontId="5"/>
  </si>
  <si>
    <t>金額（自動計算）</t>
    <rPh sb="0" eb="2">
      <t>キンガク</t>
    </rPh>
    <rPh sb="3" eb="5">
      <t>ジドウ</t>
    </rPh>
    <rPh sb="5" eb="7">
      <t>ケイサン</t>
    </rPh>
    <phoneticPr fontId="5"/>
  </si>
  <si>
    <t>製品代</t>
    <rPh sb="0" eb="3">
      <t>セイヒンダイ</t>
    </rPh>
    <phoneticPr fontId="5"/>
  </si>
  <si>
    <t>施工費</t>
    <rPh sb="0" eb="3">
      <t>セコウヒ</t>
    </rPh>
    <phoneticPr fontId="5"/>
  </si>
  <si>
    <t>石綿含有対策費</t>
    <rPh sb="0" eb="2">
      <t>イシワタ</t>
    </rPh>
    <rPh sb="2" eb="4">
      <t>ガンユウ</t>
    </rPh>
    <rPh sb="4" eb="7">
      <t>タイサクヒ</t>
    </rPh>
    <phoneticPr fontId="5"/>
  </si>
  <si>
    <t>高所作業費</t>
    <rPh sb="0" eb="2">
      <t>コウショ</t>
    </rPh>
    <rPh sb="2" eb="4">
      <t>サギョウ</t>
    </rPh>
    <rPh sb="4" eb="5">
      <t>ヒ</t>
    </rPh>
    <phoneticPr fontId="5"/>
  </si>
  <si>
    <t>調査設計費</t>
    <rPh sb="0" eb="2">
      <t>チョウサ</t>
    </rPh>
    <rPh sb="2" eb="4">
      <t>セッケイ</t>
    </rPh>
    <rPh sb="4" eb="5">
      <t>ヒ</t>
    </rPh>
    <phoneticPr fontId="5"/>
  </si>
  <si>
    <t>諸経費</t>
    <rPh sb="0" eb="3">
      <t>ショケイヒ</t>
    </rPh>
    <phoneticPr fontId="5"/>
  </si>
  <si>
    <t>小学校</t>
  </si>
  <si>
    <t>市立学習小学校</t>
  </si>
  <si>
    <t>式</t>
    <rPh sb="0" eb="1">
      <t>シキ</t>
    </rPh>
    <phoneticPr fontId="5"/>
  </si>
  <si>
    <t>児童福祉施設</t>
  </si>
  <si>
    <t>淡路市子育て支援センター</t>
  </si>
  <si>
    <t>保育所</t>
  </si>
  <si>
    <t>中学校</t>
  </si>
  <si>
    <t>保健衛生施設</t>
  </si>
  <si>
    <t>社会教育施設</t>
  </si>
  <si>
    <t>図書館</t>
  </si>
  <si>
    <t>東浦図書館</t>
  </si>
  <si>
    <t>観光施設</t>
  </si>
  <si>
    <t>ひがしうら陶芸体験館</t>
  </si>
  <si>
    <t>庁舎</t>
    <rPh sb="0" eb="2">
      <t>チョウシャ</t>
    </rPh>
    <phoneticPr fontId="2"/>
  </si>
  <si>
    <t>計</t>
    <rPh sb="0" eb="1">
      <t>ケイ</t>
    </rPh>
    <phoneticPr fontId="5"/>
  </si>
  <si>
    <r>
      <t>（注）見積書（様式４－４）の金額と見積額内訳書（本様式）の金額は必ず一致すること（見積額内訳書に調整額等の値引きや端数処理等の記載は認めない。）。
　　                     　 事業実施時に想定される費用については、根拠を含め全て見積り額として事業費に見込んでおく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。※想定されるアスベスト対策費なども提案時に盛り込んでおく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</t>
    </r>
    <rPh sb="1" eb="2">
      <t>チュウ</t>
    </rPh>
    <rPh sb="7" eb="9">
      <t>ヨウシキ</t>
    </rPh>
    <rPh sb="24" eb="25">
      <t>ホン</t>
    </rPh>
    <rPh sb="25" eb="27">
      <t>ヨウシキ</t>
    </rPh>
    <rPh sb="99" eb="101">
      <t>ジギョウ</t>
    </rPh>
    <rPh sb="101" eb="103">
      <t>ジッシ</t>
    </rPh>
    <rPh sb="103" eb="104">
      <t>ジ</t>
    </rPh>
    <rPh sb="105" eb="107">
      <t>ソウテイ</t>
    </rPh>
    <rPh sb="110" eb="112">
      <t>ヒヨウ</t>
    </rPh>
    <rPh sb="118" eb="120">
      <t>コンキョ</t>
    </rPh>
    <rPh sb="121" eb="122">
      <t>フク</t>
    </rPh>
    <rPh sb="123" eb="124">
      <t>スベ</t>
    </rPh>
    <rPh sb="125" eb="127">
      <t>ミツモ</t>
    </rPh>
    <rPh sb="128" eb="129">
      <t>ガク</t>
    </rPh>
    <rPh sb="132" eb="135">
      <t>ジギョウヒ</t>
    </rPh>
    <rPh sb="136" eb="138">
      <t>ミコ</t>
    </rPh>
    <rPh sb="146" eb="148">
      <t>ソウテイ</t>
    </rPh>
    <rPh sb="156" eb="158">
      <t>タイサク</t>
    </rPh>
    <rPh sb="158" eb="159">
      <t>ヒ</t>
    </rPh>
    <rPh sb="162" eb="165">
      <t>テイアンジ</t>
    </rPh>
    <rPh sb="166" eb="167">
      <t>モ</t>
    </rPh>
    <rPh sb="168" eb="169">
      <t>コ</t>
    </rPh>
    <phoneticPr fontId="5"/>
  </si>
  <si>
    <t>様式4－6　　「市立学習小学校」</t>
    <rPh sb="0" eb="2">
      <t>ヨウシキ</t>
    </rPh>
    <rPh sb="8" eb="10">
      <t>シリツ</t>
    </rPh>
    <rPh sb="10" eb="12">
      <t>ガクシュウ</t>
    </rPh>
    <rPh sb="12" eb="15">
      <t>ショウガッコウ</t>
    </rPh>
    <phoneticPr fontId="19"/>
  </si>
  <si>
    <t>電力単価→</t>
    <phoneticPr fontId="5"/>
  </si>
  <si>
    <t>円</t>
    <rPh sb="0" eb="1">
      <t>エン</t>
    </rPh>
    <phoneticPr fontId="5"/>
  </si>
  <si>
    <t>既存照明</t>
    <rPh sb="0" eb="2">
      <t>キゾン</t>
    </rPh>
    <rPh sb="2" eb="4">
      <t>ショウメイ</t>
    </rPh>
    <phoneticPr fontId="5"/>
  </si>
  <si>
    <t>LED照明</t>
    <rPh sb="3" eb="5">
      <t>ショウメイ</t>
    </rPh>
    <phoneticPr fontId="5"/>
  </si>
  <si>
    <t>試算条件</t>
    <rPh sb="0" eb="4">
      <t>シサンジョウケン</t>
    </rPh>
    <phoneticPr fontId="5"/>
  </si>
  <si>
    <t>年間 消費電気電気代(円)</t>
    <phoneticPr fontId="5"/>
  </si>
  <si>
    <t>年間 削減効果(円)</t>
    <phoneticPr fontId="5"/>
  </si>
  <si>
    <t>Ｎｏ．</t>
  </si>
  <si>
    <t>フロア</t>
  </si>
  <si>
    <t>場所</t>
  </si>
  <si>
    <t>備考</t>
    <rPh sb="0" eb="2">
      <t>ビコウ</t>
    </rPh>
    <phoneticPr fontId="5"/>
  </si>
  <si>
    <t>既設ランプ</t>
    <phoneticPr fontId="5"/>
  </si>
  <si>
    <t>器具仕様</t>
    <rPh sb="0" eb="2">
      <t>キグ</t>
    </rPh>
    <rPh sb="2" eb="4">
      <t>シヨウ</t>
    </rPh>
    <phoneticPr fontId="5"/>
  </si>
  <si>
    <t>消費電力
(W)</t>
    <rPh sb="0" eb="2">
      <t>ショウヒ</t>
    </rPh>
    <rPh sb="2" eb="4">
      <t>デンリョク</t>
    </rPh>
    <phoneticPr fontId="5"/>
  </si>
  <si>
    <t>器具
台数</t>
    <rPh sb="0" eb="2">
      <t>キグ</t>
    </rPh>
    <phoneticPr fontId="5"/>
  </si>
  <si>
    <t>1本あたり
ランプ灯数</t>
    <rPh sb="1" eb="2">
      <t>ホン</t>
    </rPh>
    <rPh sb="9" eb="10">
      <t>アカリ</t>
    </rPh>
    <rPh sb="10" eb="11">
      <t>スウ</t>
    </rPh>
    <phoneticPr fontId="5"/>
  </si>
  <si>
    <t>ランプ
本数</t>
    <rPh sb="4" eb="5">
      <t>ホン</t>
    </rPh>
    <rPh sb="5" eb="6">
      <t>スウ</t>
    </rPh>
    <phoneticPr fontId="5"/>
  </si>
  <si>
    <t>交換方式</t>
    <rPh sb="0" eb="4">
      <t>コウカンホウシキ</t>
    </rPh>
    <phoneticPr fontId="5"/>
  </si>
  <si>
    <t>型番</t>
    <rPh sb="0" eb="2">
      <t>カタバン</t>
    </rPh>
    <phoneticPr fontId="5"/>
  </si>
  <si>
    <t>色温度</t>
    <rPh sb="0" eb="3">
      <t>イロオンド</t>
    </rPh>
    <phoneticPr fontId="5"/>
  </si>
  <si>
    <t>必要光束(lm)　本・台</t>
    <rPh sb="0" eb="2">
      <t>ヒツヨウ</t>
    </rPh>
    <rPh sb="2" eb="4">
      <t>ヒカリタバ</t>
    </rPh>
    <rPh sb="9" eb="10">
      <t>ホン</t>
    </rPh>
    <rPh sb="11" eb="12">
      <t>ダイ</t>
    </rPh>
    <phoneticPr fontId="5"/>
  </si>
  <si>
    <t>光束（lm）　本・台</t>
    <rPh sb="0" eb="2">
      <t>コウソク</t>
    </rPh>
    <rPh sb="7" eb="8">
      <t>ホン</t>
    </rPh>
    <rPh sb="9" eb="10">
      <t>ダイ</t>
    </rPh>
    <phoneticPr fontId="5"/>
  </si>
  <si>
    <t>消費電力(W)</t>
    <rPh sb="0" eb="2">
      <t>ショウヒ</t>
    </rPh>
    <rPh sb="2" eb="4">
      <t>デンリョク</t>
    </rPh>
    <phoneticPr fontId="5"/>
  </si>
  <si>
    <t>本・台数</t>
    <rPh sb="0" eb="1">
      <t>ホン</t>
    </rPh>
    <rPh sb="2" eb="4">
      <t>ダイスウ</t>
    </rPh>
    <phoneticPr fontId="5"/>
  </si>
  <si>
    <t>LED製品代</t>
    <rPh sb="3" eb="5">
      <t>セイヒン</t>
    </rPh>
    <rPh sb="5" eb="6">
      <t>ダイ</t>
    </rPh>
    <phoneticPr fontId="5"/>
  </si>
  <si>
    <t>工事費</t>
    <rPh sb="0" eb="3">
      <t>コウジヒ</t>
    </rPh>
    <phoneticPr fontId="5"/>
  </si>
  <si>
    <t>製品代×台数</t>
    <rPh sb="0" eb="2">
      <t>セイヒン</t>
    </rPh>
    <rPh sb="2" eb="3">
      <t>ダイ</t>
    </rPh>
    <rPh sb="4" eb="6">
      <t>ダイスウ</t>
    </rPh>
    <phoneticPr fontId="5"/>
  </si>
  <si>
    <t>工事費×台数</t>
    <rPh sb="0" eb="2">
      <t>コウジ</t>
    </rPh>
    <rPh sb="2" eb="3">
      <t>ヒ</t>
    </rPh>
    <rPh sb="4" eb="5">
      <t>ダイ</t>
    </rPh>
    <phoneticPr fontId="5"/>
  </si>
  <si>
    <t>使用時間（日）</t>
    <rPh sb="0" eb="2">
      <t>シヨウ</t>
    </rPh>
    <rPh sb="2" eb="4">
      <t>ジカン</t>
    </rPh>
    <rPh sb="5" eb="6">
      <t>ニチ</t>
    </rPh>
    <phoneticPr fontId="5"/>
  </si>
  <si>
    <t>稼働日数（月）</t>
    <rPh sb="0" eb="4">
      <t>カドウニッスウ</t>
    </rPh>
    <rPh sb="5" eb="6">
      <t>ツキ</t>
    </rPh>
    <phoneticPr fontId="5"/>
  </si>
  <si>
    <t>12ヶ月（年）</t>
    <rPh sb="3" eb="4">
      <t>ゲツ</t>
    </rPh>
    <rPh sb="5" eb="6">
      <t>ネン</t>
    </rPh>
    <phoneticPr fontId="5"/>
  </si>
  <si>
    <t>1F</t>
  </si>
  <si>
    <t>手洗場</t>
  </si>
  <si>
    <t>-</t>
  </si>
  <si>
    <t>FL20</t>
  </si>
  <si>
    <t>蛍光灯FL20W  埋込型</t>
  </si>
  <si>
    <t>昼白色</t>
  </si>
  <si>
    <t>便所</t>
  </si>
  <si>
    <t>FL40</t>
  </si>
  <si>
    <t>蛍光灯FL40W  直付型</t>
  </si>
  <si>
    <t>蛍光灯FL20W  直付型</t>
  </si>
  <si>
    <t>FL15</t>
  </si>
  <si>
    <t>ブラケット</t>
  </si>
  <si>
    <t>ホール</t>
  </si>
  <si>
    <t>FCL30,40</t>
  </si>
  <si>
    <t>埋込丸形シーリング</t>
  </si>
  <si>
    <t>IL60</t>
  </si>
  <si>
    <t>ダウンライト</t>
  </si>
  <si>
    <t>蛍光灯FL40W  トラフ型</t>
  </si>
  <si>
    <t>階段</t>
  </si>
  <si>
    <t>廊下</t>
  </si>
  <si>
    <t>給食室</t>
    <phoneticPr fontId="5"/>
  </si>
  <si>
    <t>蛍光灯FL40W  直付型 黒板灯</t>
  </si>
  <si>
    <t>外部</t>
  </si>
  <si>
    <t>ブラケット　防水</t>
  </si>
  <si>
    <t>コップ灯</t>
  </si>
  <si>
    <t>電球色</t>
  </si>
  <si>
    <t>普通教室6</t>
  </si>
  <si>
    <t>ワークスペース</t>
  </si>
  <si>
    <t>普通教室5</t>
  </si>
  <si>
    <t>普通教室4</t>
  </si>
  <si>
    <t>普通教室3</t>
  </si>
  <si>
    <t>普通教室2</t>
  </si>
  <si>
    <t>普通教室1</t>
  </si>
  <si>
    <t>特学教室</t>
  </si>
  <si>
    <t>校長室</t>
  </si>
  <si>
    <t>蛍光灯FL40W  埋込型</t>
  </si>
  <si>
    <t>職員室</t>
  </si>
  <si>
    <t>保健室</t>
  </si>
  <si>
    <t>ブラケット　PS付</t>
  </si>
  <si>
    <t>印刷室</t>
  </si>
  <si>
    <t>更衣</t>
  </si>
  <si>
    <t>作法室</t>
  </si>
  <si>
    <t>角型ダウンライト</t>
  </si>
  <si>
    <t>和風ブラケット</t>
  </si>
  <si>
    <t>調理教室</t>
  </si>
  <si>
    <t>給食受口</t>
  </si>
  <si>
    <t>部屋名不明</t>
  </si>
  <si>
    <t>2F</t>
  </si>
  <si>
    <t>HF400W</t>
  </si>
  <si>
    <t>投光器</t>
  </si>
  <si>
    <t>特殊照明</t>
  </si>
  <si>
    <t>教材室</t>
  </si>
  <si>
    <t>資料室</t>
  </si>
  <si>
    <t>吹抜</t>
  </si>
  <si>
    <t>埋込角型高天井</t>
  </si>
  <si>
    <t>音楽室</t>
  </si>
  <si>
    <t>蛍光灯FL40W  埋込型 黒板灯</t>
  </si>
  <si>
    <t>普通教室12</t>
  </si>
  <si>
    <t>普通教室11</t>
  </si>
  <si>
    <t>普通教室10</t>
  </si>
  <si>
    <t>普通教室9</t>
  </si>
  <si>
    <t>普通教室8</t>
  </si>
  <si>
    <t>普通教室7</t>
  </si>
  <si>
    <t>図書室、視聴覚室</t>
  </si>
  <si>
    <t>放送室</t>
  </si>
  <si>
    <t>FL10</t>
  </si>
  <si>
    <t>表示灯「使用中」</t>
  </si>
  <si>
    <t>スタジオ</t>
  </si>
  <si>
    <t>理科室</t>
  </si>
  <si>
    <t>準備室</t>
  </si>
  <si>
    <t>製品代</t>
    <rPh sb="0" eb="2">
      <t>セイヒン</t>
    </rPh>
    <rPh sb="2" eb="3">
      <t>ダイ</t>
    </rPh>
    <phoneticPr fontId="5"/>
  </si>
  <si>
    <t>工事代</t>
    <rPh sb="0" eb="3">
      <t>コウジダイ</t>
    </rPh>
    <phoneticPr fontId="5"/>
  </si>
  <si>
    <t>その他経費</t>
    <rPh sb="2" eb="3">
      <t>タ</t>
    </rPh>
    <rPh sb="3" eb="5">
      <t>ケイヒ</t>
    </rPh>
    <phoneticPr fontId="5"/>
  </si>
  <si>
    <t>総計</t>
    <rPh sb="0" eb="2">
      <t>ソウケイ</t>
    </rPh>
    <phoneticPr fontId="5"/>
  </si>
  <si>
    <t>総計（消費税及び地方消費税込）</t>
    <rPh sb="0" eb="2">
      <t>ソウケイ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コミ</t>
    </rPh>
    <phoneticPr fontId="5"/>
  </si>
  <si>
    <t>様式4－6　　「子育て支援センター」</t>
    <rPh sb="0" eb="2">
      <t>ヨウシキ</t>
    </rPh>
    <rPh sb="8" eb="10">
      <t>コソダ</t>
    </rPh>
    <rPh sb="11" eb="13">
      <t>シエン</t>
    </rPh>
    <phoneticPr fontId="19"/>
  </si>
  <si>
    <t>倉庫</t>
    <rPh sb="0" eb="2">
      <t>ソウコ</t>
    </rPh>
    <phoneticPr fontId="3"/>
  </si>
  <si>
    <t>2.9m</t>
  </si>
  <si>
    <t>HF32</t>
  </si>
  <si>
    <t>蛍光灯HF32W  直付型</t>
  </si>
  <si>
    <t>5.5m</t>
  </si>
  <si>
    <t>HF200W</t>
  </si>
  <si>
    <t>高天井ダウンライトφ400</t>
  </si>
  <si>
    <t>子育て支援室</t>
    <rPh sb="0" eb="2">
      <t>コソダ</t>
    </rPh>
    <rPh sb="3" eb="5">
      <t>シエン</t>
    </rPh>
    <rPh sb="5" eb="6">
      <t>シツ</t>
    </rPh>
    <phoneticPr fontId="3"/>
  </si>
  <si>
    <t>蛍光灯HF32W  埋込型</t>
  </si>
  <si>
    <t>前室</t>
    <rPh sb="0" eb="2">
      <t>ゼンシツ</t>
    </rPh>
    <phoneticPr fontId="3"/>
  </si>
  <si>
    <t>男子便所</t>
    <rPh sb="0" eb="4">
      <t>ダンシベンジョ</t>
    </rPh>
    <phoneticPr fontId="3"/>
  </si>
  <si>
    <t>2.5m</t>
  </si>
  <si>
    <t>FDL18</t>
  </si>
  <si>
    <t>埋込ダウンライト Φ150</t>
  </si>
  <si>
    <t>多目的便所</t>
    <rPh sb="0" eb="3">
      <t>タモクテキ</t>
    </rPh>
    <rPh sb="3" eb="5">
      <t>ベンジョ</t>
    </rPh>
    <phoneticPr fontId="3"/>
  </si>
  <si>
    <t>FCL30</t>
  </si>
  <si>
    <t>ブラケット　人感センサー付φ346</t>
  </si>
  <si>
    <t>女子便所</t>
    <rPh sb="0" eb="4">
      <t>ジョシベンジョ</t>
    </rPh>
    <phoneticPr fontId="3"/>
  </si>
  <si>
    <t>相談室</t>
    <rPh sb="0" eb="3">
      <t>ソウダンシツ</t>
    </rPh>
    <phoneticPr fontId="3"/>
  </si>
  <si>
    <t>事務室</t>
    <rPh sb="0" eb="3">
      <t>ジムシツ</t>
    </rPh>
    <phoneticPr fontId="3"/>
  </si>
  <si>
    <t>4.9m</t>
  </si>
  <si>
    <t>準音室</t>
    <rPh sb="0" eb="1">
      <t>ジュン</t>
    </rPh>
    <rPh sb="1" eb="2">
      <t>オト</t>
    </rPh>
    <rPh sb="2" eb="3">
      <t>シツ</t>
    </rPh>
    <phoneticPr fontId="3"/>
  </si>
  <si>
    <t>準音室</t>
  </si>
  <si>
    <t>ブラケットφ225</t>
  </si>
  <si>
    <t>音楽室</t>
    <rPh sb="0" eb="3">
      <t>オンガクシツ</t>
    </rPh>
    <phoneticPr fontId="3"/>
  </si>
  <si>
    <t>3.5～4.9m</t>
  </si>
  <si>
    <t>HF32高出力</t>
  </si>
  <si>
    <t>吊下特殊照明</t>
  </si>
  <si>
    <t>IL100</t>
  </si>
  <si>
    <t>スポットライト　ダクトレール</t>
  </si>
  <si>
    <t>白色</t>
  </si>
  <si>
    <t>学童保育室</t>
    <rPh sb="0" eb="5">
      <t>ガクドウホイクシツ</t>
    </rPh>
    <phoneticPr fontId="3"/>
  </si>
  <si>
    <t>授乳室</t>
    <rPh sb="0" eb="3">
      <t>ジュニュウシツ</t>
    </rPh>
    <phoneticPr fontId="3"/>
  </si>
  <si>
    <t>会議室</t>
    <rPh sb="0" eb="3">
      <t>カイギシツ</t>
    </rPh>
    <phoneticPr fontId="3"/>
  </si>
  <si>
    <t>外灯</t>
    <rPh sb="0" eb="2">
      <t>ガイトウ</t>
    </rPh>
    <phoneticPr fontId="3"/>
  </si>
  <si>
    <t>D13</t>
  </si>
  <si>
    <t>ブラケット　防湿φ300</t>
  </si>
  <si>
    <t>様式4－6　　「仮屋保育所」</t>
    <rPh sb="0" eb="2">
      <t>ヨウシキ</t>
    </rPh>
    <rPh sb="8" eb="10">
      <t>カリヤ</t>
    </rPh>
    <rPh sb="10" eb="12">
      <t>ホイク</t>
    </rPh>
    <rPh sb="12" eb="13">
      <t>ジョ</t>
    </rPh>
    <phoneticPr fontId="19"/>
  </si>
  <si>
    <t>乳児室（A)</t>
  </si>
  <si>
    <t>逆富士</t>
  </si>
  <si>
    <t>逆富士　</t>
  </si>
  <si>
    <t>洗濯室</t>
  </si>
  <si>
    <t>浴室</t>
  </si>
  <si>
    <t>-</t>
    <phoneticPr fontId="5"/>
  </si>
  <si>
    <t>IL40</t>
  </si>
  <si>
    <t>屋外用便所</t>
  </si>
  <si>
    <t>倉庫（C）</t>
  </si>
  <si>
    <t>屋外用倉庫</t>
  </si>
  <si>
    <t>事務室</t>
  </si>
  <si>
    <t>逆富士　非常兼用</t>
  </si>
  <si>
    <t>埋込スクエア</t>
  </si>
  <si>
    <t>玄関</t>
  </si>
  <si>
    <t>休憩室</t>
  </si>
  <si>
    <t>直付スクエア</t>
  </si>
  <si>
    <t>保育室</t>
  </si>
  <si>
    <t>逆富士　WP</t>
  </si>
  <si>
    <t>倉庫（B）</t>
  </si>
  <si>
    <t>便所（B）</t>
  </si>
  <si>
    <t>遊戯室</t>
  </si>
  <si>
    <t>ステージ</t>
  </si>
  <si>
    <t>保育室（A）</t>
  </si>
  <si>
    <t>保育室（B）</t>
  </si>
  <si>
    <t>保育室（C）</t>
  </si>
  <si>
    <t>保育室（D）</t>
  </si>
  <si>
    <t>保育室（E）</t>
  </si>
  <si>
    <t>倉庫（A）</t>
  </si>
  <si>
    <t>便所（A）</t>
  </si>
  <si>
    <t>増築</t>
  </si>
  <si>
    <t>保育室A</t>
  </si>
  <si>
    <t>便所B</t>
  </si>
  <si>
    <t>保育室B</t>
  </si>
  <si>
    <t>便所A</t>
  </si>
  <si>
    <t>屋外</t>
  </si>
  <si>
    <t>FDL15</t>
  </si>
  <si>
    <t>ブラケット　センサー付</t>
  </si>
  <si>
    <t>様式4－6　　「市立東浦中学校」</t>
    <rPh sb="0" eb="2">
      <t>ヨウシキ</t>
    </rPh>
    <rPh sb="8" eb="10">
      <t>シリツ</t>
    </rPh>
    <rPh sb="10" eb="12">
      <t>ヒガシウラ</t>
    </rPh>
    <rPh sb="12" eb="13">
      <t>チュウ</t>
    </rPh>
    <rPh sb="13" eb="15">
      <t>ガッコウ</t>
    </rPh>
    <phoneticPr fontId="19"/>
  </si>
  <si>
    <t>部屋不明</t>
  </si>
  <si>
    <t>蛍光灯FL20W  直付型 非常灯兼用</t>
  </si>
  <si>
    <t>埋込シーリングφ450</t>
  </si>
  <si>
    <t>FDL13</t>
  </si>
  <si>
    <t>蛍光灯FL40W  黒板灯</t>
  </si>
  <si>
    <t>語らい広場</t>
  </si>
  <si>
    <t>ポーチ</t>
  </si>
  <si>
    <t>シャンデリア</t>
  </si>
  <si>
    <t>バルコニー</t>
  </si>
  <si>
    <t>MH400W</t>
  </si>
  <si>
    <t>MH400W 高天井用照明</t>
  </si>
  <si>
    <t>RF</t>
  </si>
  <si>
    <t>屋根</t>
  </si>
  <si>
    <t>オープンスペース1</t>
  </si>
  <si>
    <t>オープンスペース2</t>
  </si>
  <si>
    <t>オープンスペース3</t>
  </si>
  <si>
    <t>男子便所1</t>
  </si>
  <si>
    <t>G16</t>
  </si>
  <si>
    <t>ブラケット□200</t>
  </si>
  <si>
    <t>女子便所1</t>
  </si>
  <si>
    <t>多目的便所1</t>
  </si>
  <si>
    <t>男子便所2</t>
  </si>
  <si>
    <t>女子便所2</t>
  </si>
  <si>
    <t>多目的便所2</t>
  </si>
  <si>
    <t>男子便所3</t>
  </si>
  <si>
    <t>女子便所3</t>
  </si>
  <si>
    <t>多目的便所3</t>
  </si>
  <si>
    <t>特学習室</t>
  </si>
  <si>
    <t>被服教室</t>
  </si>
  <si>
    <t>キッチン灯</t>
  </si>
  <si>
    <t>調理室</t>
  </si>
  <si>
    <t>便所4</t>
  </si>
  <si>
    <t>LL教室</t>
  </si>
  <si>
    <t>美術室</t>
  </si>
  <si>
    <t>金工室・木工室</t>
  </si>
  <si>
    <t>蛍光灯FL40W  笠付トラフ型</t>
  </si>
  <si>
    <t>多目的教室①②</t>
  </si>
  <si>
    <t>HF86</t>
  </si>
  <si>
    <t>蛍光灯HF86W  埋込型</t>
  </si>
  <si>
    <t>HF16</t>
  </si>
  <si>
    <t>蛍光灯HF16W  直付型</t>
  </si>
  <si>
    <t>男女便所・物入</t>
  </si>
  <si>
    <t>男女便所</t>
  </si>
  <si>
    <t>部室・男女更衣室</t>
  </si>
  <si>
    <t>試食室</t>
  </si>
  <si>
    <t>会議室</t>
  </si>
  <si>
    <t>休憩室・放送室</t>
  </si>
  <si>
    <t>蛍光灯HF32W  直付下面開放型</t>
  </si>
  <si>
    <t>事務室・サーバー室</t>
  </si>
  <si>
    <t>FHP45</t>
  </si>
  <si>
    <t>スクエア照明 埋込型</t>
  </si>
  <si>
    <t>IL50</t>
  </si>
  <si>
    <t>蛍光灯IL50W  埋込型</t>
  </si>
  <si>
    <t>ポンプ室</t>
  </si>
  <si>
    <t>静養室・購買室・校務員室</t>
  </si>
  <si>
    <t>直管器具</t>
  </si>
  <si>
    <t>便所・階段・廊下</t>
  </si>
  <si>
    <t>生徒会室</t>
  </si>
  <si>
    <t>図書室</t>
  </si>
  <si>
    <t>蛍光灯HF32W  直付型 黒板灯</t>
  </si>
  <si>
    <t>書庫・カウンセラー室</t>
  </si>
  <si>
    <t>CL教室</t>
  </si>
  <si>
    <t>蛍光灯HF32W  埋込型 黒板灯</t>
  </si>
  <si>
    <t>ホール・階段</t>
  </si>
  <si>
    <t>パソコン教室</t>
  </si>
  <si>
    <t>3F</t>
  </si>
  <si>
    <t>便所・物置・廊下</t>
  </si>
  <si>
    <t>理科室B</t>
  </si>
  <si>
    <t>理科室A</t>
  </si>
  <si>
    <t>音楽教室</t>
  </si>
  <si>
    <t>職員便所</t>
  </si>
  <si>
    <t>様式4－6　　「東浦保育センター」</t>
    <rPh sb="0" eb="2">
      <t>ヨウシキ</t>
    </rPh>
    <rPh sb="8" eb="10">
      <t>ヒガシウラ</t>
    </rPh>
    <rPh sb="10" eb="12">
      <t>ホイク</t>
    </rPh>
    <phoneticPr fontId="19"/>
  </si>
  <si>
    <t>屋外ブラケット</t>
    <rPh sb="0" eb="2">
      <t>オクガイ</t>
    </rPh>
    <phoneticPr fontId="3"/>
  </si>
  <si>
    <t>FPL18</t>
  </si>
  <si>
    <t>ロビー・車いす置場</t>
    <rPh sb="4" eb="5">
      <t>クルマ</t>
    </rPh>
    <rPh sb="7" eb="9">
      <t>オキバ</t>
    </rPh>
    <phoneticPr fontId="3"/>
  </si>
  <si>
    <t>FHT42</t>
  </si>
  <si>
    <t>ミニハロゲン90W</t>
  </si>
  <si>
    <t>ユニバーサルDL</t>
  </si>
  <si>
    <t>器具不明</t>
  </si>
  <si>
    <t>蛍光灯HF32W  埋込型 幅150mm</t>
  </si>
  <si>
    <t>FHT24</t>
  </si>
  <si>
    <t>湯沸</t>
    <rPh sb="0" eb="2">
      <t>ユワカシ</t>
    </rPh>
    <phoneticPr fontId="3"/>
  </si>
  <si>
    <t>診察室1</t>
    <rPh sb="0" eb="3">
      <t>シンサツシツ</t>
    </rPh>
    <phoneticPr fontId="3"/>
  </si>
  <si>
    <t>診察室2</t>
    <rPh sb="0" eb="3">
      <t>シンサツシツ</t>
    </rPh>
    <phoneticPr fontId="3"/>
  </si>
  <si>
    <t>診察室3</t>
    <rPh sb="0" eb="3">
      <t>シンサツシツ</t>
    </rPh>
    <phoneticPr fontId="3"/>
  </si>
  <si>
    <t>検査室・薬品庫</t>
    <rPh sb="0" eb="3">
      <t>ケンサシツ</t>
    </rPh>
    <rPh sb="4" eb="7">
      <t>ヤクヒンコ</t>
    </rPh>
    <phoneticPr fontId="3"/>
  </si>
  <si>
    <t>蛍光灯HF32W  トラフ型</t>
  </si>
  <si>
    <t>廊下</t>
    <rPh sb="0" eb="2">
      <t>ロウカ</t>
    </rPh>
    <phoneticPr fontId="3"/>
  </si>
  <si>
    <t>乳児指導室</t>
    <rPh sb="0" eb="2">
      <t>ニュウジ</t>
    </rPh>
    <rPh sb="2" eb="5">
      <t>シドウシツ</t>
    </rPh>
    <phoneticPr fontId="3"/>
  </si>
  <si>
    <t>蛍光灯HF32W  埋込型ルーバー付 幅150mm</t>
  </si>
  <si>
    <t>研修室</t>
    <rPh sb="0" eb="3">
      <t>ケンシュウシツ</t>
    </rPh>
    <phoneticPr fontId="3"/>
  </si>
  <si>
    <t>健康相談室</t>
    <rPh sb="0" eb="5">
      <t>ケンコウソウダンシツ</t>
    </rPh>
    <phoneticPr fontId="3"/>
  </si>
  <si>
    <t>軒下</t>
    <rPh sb="0" eb="2">
      <t>ノキシタ</t>
    </rPh>
    <phoneticPr fontId="3"/>
  </si>
  <si>
    <t>埋込ダウンライト Φ150　軒下</t>
  </si>
  <si>
    <t>風除室</t>
    <rPh sb="0" eb="3">
      <t>フウジョシツ</t>
    </rPh>
    <phoneticPr fontId="3"/>
  </si>
  <si>
    <t>部屋名不明</t>
    <rPh sb="0" eb="3">
      <t>ヘヤメイ</t>
    </rPh>
    <rPh sb="3" eb="5">
      <t>フメイ</t>
    </rPh>
    <phoneticPr fontId="18"/>
  </si>
  <si>
    <t>倉庫3</t>
    <rPh sb="0" eb="2">
      <t>ソウコ</t>
    </rPh>
    <phoneticPr fontId="3"/>
  </si>
  <si>
    <t>階段</t>
    <rPh sb="0" eb="2">
      <t>カイダン</t>
    </rPh>
    <phoneticPr fontId="3"/>
  </si>
  <si>
    <t>FPL36</t>
  </si>
  <si>
    <t>階段通路誘導灯</t>
  </si>
  <si>
    <t>蛍光灯FL20W  トラフ型</t>
  </si>
  <si>
    <t>多目的便所</t>
    <rPh sb="0" eb="5">
      <t>タモクテキベンジョ</t>
    </rPh>
    <phoneticPr fontId="3"/>
  </si>
  <si>
    <t>埋込ダウンライト</t>
  </si>
  <si>
    <t>倉庫5</t>
    <rPh sb="0" eb="2">
      <t>ソウコ</t>
    </rPh>
    <phoneticPr fontId="3"/>
  </si>
  <si>
    <t>下処理室</t>
    <rPh sb="0" eb="4">
      <t>シタショリシツ</t>
    </rPh>
    <phoneticPr fontId="3"/>
  </si>
  <si>
    <t>渡り廊下</t>
    <rPh sb="0" eb="1">
      <t>ワタ</t>
    </rPh>
    <rPh sb="2" eb="4">
      <t>ロウカ</t>
    </rPh>
    <phoneticPr fontId="3"/>
  </si>
  <si>
    <t>倉庫4</t>
    <rPh sb="0" eb="2">
      <t>ソウコ</t>
    </rPh>
    <phoneticPr fontId="3"/>
  </si>
  <si>
    <t>室外機置場</t>
    <rPh sb="0" eb="5">
      <t>シツガイキオキバ</t>
    </rPh>
    <phoneticPr fontId="3"/>
  </si>
  <si>
    <t>様式4－6　　「浦保育所」</t>
    <rPh sb="0" eb="2">
      <t>ヨウシキ</t>
    </rPh>
    <rPh sb="8" eb="9">
      <t>ウラ</t>
    </rPh>
    <rPh sb="9" eb="11">
      <t>ホイク</t>
    </rPh>
    <rPh sb="11" eb="12">
      <t>ショ</t>
    </rPh>
    <phoneticPr fontId="19"/>
  </si>
  <si>
    <t>教材庫</t>
  </si>
  <si>
    <t>埋込</t>
  </si>
  <si>
    <t>サンルーム</t>
  </si>
  <si>
    <t>埋込 非常兼用</t>
  </si>
  <si>
    <t>厨房</t>
  </si>
  <si>
    <t>倉庫</t>
  </si>
  <si>
    <t>踏込</t>
  </si>
  <si>
    <t>更衣室</t>
  </si>
  <si>
    <t>角型ダウンライト？</t>
  </si>
  <si>
    <t>FCL32</t>
  </si>
  <si>
    <t>埋込スクエア　角丸</t>
  </si>
  <si>
    <t>直付下面開放</t>
  </si>
  <si>
    <t>保育室C</t>
  </si>
  <si>
    <t>保育室D</t>
  </si>
  <si>
    <t>医務室</t>
  </si>
  <si>
    <t>ブラケット　WP</t>
  </si>
  <si>
    <t>保母休憩室</t>
  </si>
  <si>
    <t>FCL32,40</t>
  </si>
  <si>
    <t>ペンダント</t>
  </si>
  <si>
    <t>調乳室</t>
  </si>
  <si>
    <t>沐浴室</t>
  </si>
  <si>
    <t>FCL20</t>
  </si>
  <si>
    <t>乳児室兼ほふく室</t>
  </si>
  <si>
    <t>ダウンライト？</t>
  </si>
  <si>
    <t>様式4－6　　「サンシャインホール」</t>
    <rPh sb="0" eb="2">
      <t>ヨウシキ</t>
    </rPh>
    <phoneticPr fontId="19"/>
  </si>
  <si>
    <t>1~RF</t>
  </si>
  <si>
    <t>キャットウォーク</t>
  </si>
  <si>
    <t>蛍光灯FL40W 片反射型 非常灯兼用</t>
  </si>
  <si>
    <t>蛍光灯FL40W 片反射型</t>
  </si>
  <si>
    <t>蛍光灯FL20W 片反射型</t>
  </si>
  <si>
    <t>蛍光灯FL20W 片反射型 非常灯兼用</t>
  </si>
  <si>
    <t>ピンルーム</t>
  </si>
  <si>
    <t>2.3m</t>
  </si>
  <si>
    <t>蛍光灯FL40W  埋込型 幅300mm</t>
  </si>
  <si>
    <t>蛍光灯FL40W  埋込型 幅300mm 非常灯内蔵</t>
  </si>
  <si>
    <t>調光</t>
  </si>
  <si>
    <t>シリカ電球60W</t>
  </si>
  <si>
    <t>上部キャットウォーク</t>
  </si>
  <si>
    <t>蛍光灯FL40W  笠付トラフ型 非常灯兼用</t>
  </si>
  <si>
    <t>屋上</t>
  </si>
  <si>
    <t>中RF</t>
  </si>
  <si>
    <t>屋外電気室</t>
  </si>
  <si>
    <t>EPS</t>
  </si>
  <si>
    <t>投光ギャラリー1</t>
  </si>
  <si>
    <t>3.0m　調光</t>
  </si>
  <si>
    <t>FDL27</t>
  </si>
  <si>
    <t>通路1</t>
  </si>
  <si>
    <t>蛍光灯FL40W  直付型 非常灯兼用</t>
  </si>
  <si>
    <t>FM放送室</t>
  </si>
  <si>
    <t>映写、調整室</t>
  </si>
  <si>
    <t>機械室</t>
  </si>
  <si>
    <t>3.3m</t>
  </si>
  <si>
    <t>通路2</t>
  </si>
  <si>
    <t>投光ギャラリー2</t>
  </si>
  <si>
    <t>楽屋通路</t>
  </si>
  <si>
    <t>2.7m</t>
  </si>
  <si>
    <t>身障者トイレ</t>
  </si>
  <si>
    <t>女子トイレ</t>
  </si>
  <si>
    <t>男子トイレ</t>
  </si>
  <si>
    <t>楽屋受付</t>
  </si>
  <si>
    <t>風除室</t>
  </si>
  <si>
    <t>楽屋入口軒下</t>
  </si>
  <si>
    <t>埋込ダウンライト Φ150 軒下</t>
  </si>
  <si>
    <t>楽屋1</t>
  </si>
  <si>
    <t>ミラー灯</t>
  </si>
  <si>
    <t>シーリング</t>
  </si>
  <si>
    <t>浴室灯</t>
  </si>
  <si>
    <t>楽屋2</t>
  </si>
  <si>
    <t>湯沸室</t>
  </si>
  <si>
    <t>蛍光灯FL40W  埋込型 幅190mm</t>
  </si>
  <si>
    <t>舞台袖</t>
  </si>
  <si>
    <t>3.0m</t>
  </si>
  <si>
    <t>搬入口</t>
  </si>
  <si>
    <t>3.7m</t>
  </si>
  <si>
    <t>ピアノ庫</t>
  </si>
  <si>
    <t>練習室</t>
  </si>
  <si>
    <t>3.9m</t>
  </si>
  <si>
    <t>通路</t>
  </si>
  <si>
    <t>蛍光灯FL40W  埋込型 幅190mm 非常灯内蔵</t>
  </si>
  <si>
    <t>舞台横器材庫</t>
  </si>
  <si>
    <t>ホール入口2前通路</t>
  </si>
  <si>
    <t>ホール入口1前通路</t>
  </si>
  <si>
    <t>客用トイレ</t>
  </si>
  <si>
    <t>埋込ダウンライト Φ150 非常灯兼用</t>
  </si>
  <si>
    <t>(SK)</t>
  </si>
  <si>
    <t>ホール入口</t>
  </si>
  <si>
    <t>（吹抜）</t>
  </si>
  <si>
    <t>高天井ダウンライトΦ400</t>
  </si>
  <si>
    <t>（へき面）</t>
  </si>
  <si>
    <t>4.7m</t>
  </si>
  <si>
    <t>ミニクリプトン電球60W</t>
  </si>
  <si>
    <t>特殊ブラケット</t>
  </si>
  <si>
    <t>ミニハロゲン75W</t>
  </si>
  <si>
    <t>フランジスポット</t>
  </si>
  <si>
    <t>（間接）</t>
  </si>
  <si>
    <t>親子室</t>
  </si>
  <si>
    <t>観覧席</t>
  </si>
  <si>
    <t>ホール入口3</t>
  </si>
  <si>
    <t>ロビー</t>
  </si>
  <si>
    <t>7.6m</t>
  </si>
  <si>
    <t>ユニバーサルダウンライトΦ150</t>
  </si>
  <si>
    <t>MT70</t>
  </si>
  <si>
    <t>埋込ダウンライト Φ200</t>
  </si>
  <si>
    <t>ダクトレールスポット</t>
  </si>
  <si>
    <t>トイレ</t>
  </si>
  <si>
    <t>研修室</t>
  </si>
  <si>
    <t>サンシャインギャラリー</t>
  </si>
  <si>
    <t>シリカ電球100W</t>
  </si>
  <si>
    <t>和室</t>
  </si>
  <si>
    <t>和風ダウンライト□150</t>
  </si>
  <si>
    <t>（床の間）</t>
  </si>
  <si>
    <t>シリカ電球40W</t>
  </si>
  <si>
    <t>（和室入口）</t>
  </si>
  <si>
    <t>バルコニー軒下</t>
  </si>
  <si>
    <t>4.1m</t>
  </si>
  <si>
    <t>ホール吹抜</t>
  </si>
  <si>
    <t>10.0m</t>
  </si>
  <si>
    <t>談話室</t>
  </si>
  <si>
    <t>応接室</t>
  </si>
  <si>
    <t>FHP32</t>
  </si>
  <si>
    <t>スクエア照明 埋込型 幅450mm</t>
  </si>
  <si>
    <t>EV機械室</t>
  </si>
  <si>
    <t>4.5m</t>
  </si>
  <si>
    <t>託児室</t>
  </si>
  <si>
    <t>正面玄関軒下</t>
  </si>
  <si>
    <t>植栽</t>
  </si>
  <si>
    <t>レフ球90W</t>
  </si>
  <si>
    <t>スポットライト</t>
  </si>
  <si>
    <t>外へき</t>
  </si>
  <si>
    <t>FML13</t>
  </si>
  <si>
    <t>ポーチ灯</t>
  </si>
  <si>
    <t>様式4－6　　「東浦図書館」</t>
    <rPh sb="0" eb="2">
      <t>ヨウシキ</t>
    </rPh>
    <rPh sb="8" eb="10">
      <t>ヒガシウラ</t>
    </rPh>
    <rPh sb="10" eb="13">
      <t>トショカン</t>
    </rPh>
    <phoneticPr fontId="19"/>
  </si>
  <si>
    <t>児童図書コーナー</t>
  </si>
  <si>
    <t>FML27</t>
  </si>
  <si>
    <t>一般図書コーナー</t>
  </si>
  <si>
    <t>FML36</t>
  </si>
  <si>
    <t>スクエア照明 埋込型 幅250mm</t>
  </si>
  <si>
    <t>FL110</t>
  </si>
  <si>
    <t>階段下倉庫</t>
  </si>
  <si>
    <t>1~2F</t>
  </si>
  <si>
    <t>書庫</t>
  </si>
  <si>
    <t>対面朗読室</t>
  </si>
  <si>
    <t>様式4－6　　「東浦バスターミナル」</t>
    <rPh sb="0" eb="2">
      <t>ヨウシキ</t>
    </rPh>
    <rPh sb="8" eb="10">
      <t>ヒガシウラ</t>
    </rPh>
    <phoneticPr fontId="19"/>
  </si>
  <si>
    <t>身障者用便所</t>
  </si>
  <si>
    <t>男子便所</t>
  </si>
  <si>
    <t>男子便所・洗面所</t>
  </si>
  <si>
    <t>蛍光灯FL20W  片反射トラフ型</t>
  </si>
  <si>
    <t>女子便所</t>
  </si>
  <si>
    <t>女子便所・洗面所</t>
  </si>
  <si>
    <t>FHL27</t>
  </si>
  <si>
    <t>蛍光灯FHL27W  吊り下げ型</t>
  </si>
  <si>
    <t>MH100</t>
  </si>
  <si>
    <t>埋込ダウンライト Φ260</t>
  </si>
  <si>
    <t>スペース</t>
  </si>
  <si>
    <t>FHT32</t>
  </si>
  <si>
    <t>埋込ダウンライト Φ250</t>
  </si>
  <si>
    <t>案内カウンター</t>
  </si>
  <si>
    <t>風除室外</t>
  </si>
  <si>
    <t>軒下埋込ダウンライト Φ150</t>
  </si>
  <si>
    <t>物置</t>
  </si>
  <si>
    <t>管理室</t>
  </si>
  <si>
    <t>役場分室</t>
  </si>
  <si>
    <t>救護室</t>
  </si>
  <si>
    <t>バス待合所</t>
  </si>
  <si>
    <t>屋根裏</t>
  </si>
  <si>
    <t>様式4－6　　「中浜稔猫美術館」</t>
    <rPh sb="0" eb="2">
      <t>ヨウシキ</t>
    </rPh>
    <phoneticPr fontId="19"/>
  </si>
  <si>
    <t>アトリエ</t>
  </si>
  <si>
    <t>埋込クエア</t>
  </si>
  <si>
    <t>和風シーリング　調光</t>
  </si>
  <si>
    <t>電球色～昼光色</t>
  </si>
  <si>
    <t>角型ダウンライト□150</t>
  </si>
  <si>
    <t>9.5m</t>
    <phoneticPr fontId="5"/>
  </si>
  <si>
    <t>HF250W</t>
  </si>
  <si>
    <t>埋込ダウンライト Φ400</t>
  </si>
  <si>
    <t>5.7m</t>
    <phoneticPr fontId="5"/>
  </si>
  <si>
    <t>ネオハロゲン</t>
  </si>
  <si>
    <t>企画室</t>
  </si>
  <si>
    <t>PS</t>
  </si>
  <si>
    <t>男トイレ</t>
  </si>
  <si>
    <t>女トイレ</t>
  </si>
  <si>
    <t>VTR室</t>
  </si>
  <si>
    <t>蛍光灯FL40W  埋込型 幅220mm</t>
  </si>
  <si>
    <t>角型ブラケット□260</t>
  </si>
  <si>
    <t>展示スペース</t>
  </si>
  <si>
    <t>埋込ダウンライト Φ175</t>
  </si>
  <si>
    <t>軒下</t>
  </si>
  <si>
    <t>トイレ前</t>
  </si>
  <si>
    <t>多目的トイレ</t>
  </si>
  <si>
    <t>事務所</t>
  </si>
  <si>
    <t>出口前</t>
  </si>
  <si>
    <t>器具交換要望</t>
    <rPh sb="4" eb="6">
      <t>ヨウボウ</t>
    </rPh>
    <phoneticPr fontId="5"/>
  </si>
  <si>
    <t>外周</t>
  </si>
  <si>
    <t>水銀灯250W 投光器</t>
  </si>
  <si>
    <t>□ブラケット</t>
  </si>
  <si>
    <t>様式4－6　　「ひがしうら陶芸体験館」</t>
    <rPh sb="0" eb="2">
      <t>ヨウシキ</t>
    </rPh>
    <rPh sb="13" eb="15">
      <t>トウゲイ</t>
    </rPh>
    <rPh sb="15" eb="17">
      <t>タイケン</t>
    </rPh>
    <rPh sb="17" eb="18">
      <t>カン</t>
    </rPh>
    <phoneticPr fontId="19"/>
  </si>
  <si>
    <t>梱包室屋根</t>
  </si>
  <si>
    <t>ブラケットφ300</t>
  </si>
  <si>
    <t>便所前通路</t>
  </si>
  <si>
    <t>FDL9</t>
  </si>
  <si>
    <t>フットライト</t>
  </si>
  <si>
    <t>棚</t>
  </si>
  <si>
    <t>75W</t>
  </si>
  <si>
    <t>ピンスポットダウンライト Φ50</t>
  </si>
  <si>
    <t>身障者便所</t>
  </si>
  <si>
    <t>電話コーナー</t>
  </si>
  <si>
    <t>スタッフルーム兼受付</t>
  </si>
  <si>
    <t>蛍光灯HF32W  埋込型 幅220mm</t>
  </si>
  <si>
    <t>廊下1</t>
  </si>
  <si>
    <t>作業室</t>
  </si>
  <si>
    <t>露出型天井</t>
  </si>
  <si>
    <t>中庭側屋外</t>
  </si>
  <si>
    <t>かま場</t>
  </si>
  <si>
    <t>蛍光灯HF32W  笠付トラフ型 パイプ吊</t>
  </si>
  <si>
    <t>梱包室</t>
  </si>
  <si>
    <t>かま場屋根</t>
  </si>
  <si>
    <t>粙掛室屋根</t>
  </si>
  <si>
    <t>粙掛室</t>
  </si>
  <si>
    <t>粘土庫</t>
  </si>
  <si>
    <t>土練室</t>
  </si>
  <si>
    <t>廊下2</t>
  </si>
  <si>
    <t>ロッカー室</t>
  </si>
  <si>
    <t>和室（6）</t>
  </si>
  <si>
    <t>天井ブラケット</t>
  </si>
  <si>
    <t>電球色～昼白色</t>
  </si>
  <si>
    <t>脱衣室</t>
  </si>
  <si>
    <t>蛍光灯HF32W  片反射トラフ型</t>
  </si>
  <si>
    <t>ミニハロゲン250W</t>
  </si>
  <si>
    <t>アッパー投光器</t>
  </si>
  <si>
    <t>休憩コーナー・展示室1</t>
  </si>
  <si>
    <t>ミニハロゲン20W</t>
  </si>
  <si>
    <t>展示室2</t>
  </si>
  <si>
    <t>様式4－6　　「淡路市役所東浦事務所」</t>
    <rPh sb="0" eb="2">
      <t>ヨウシキ</t>
    </rPh>
    <phoneticPr fontId="19"/>
  </si>
  <si>
    <t>FPL55</t>
  </si>
  <si>
    <t>埋込ダウンライト Φ600</t>
  </si>
  <si>
    <t>エントランス</t>
  </si>
  <si>
    <t>FPL27</t>
  </si>
  <si>
    <t>スクエア照明 埋込型 幅275mm</t>
  </si>
  <si>
    <t>EV前</t>
  </si>
  <si>
    <t>サーバー室</t>
  </si>
  <si>
    <t>電話交換室</t>
  </si>
  <si>
    <t>多目的室</t>
  </si>
  <si>
    <t>KR100</t>
  </si>
  <si>
    <t>職員組合</t>
  </si>
  <si>
    <t>器具交換</t>
  </si>
  <si>
    <t>倉庫4</t>
  </si>
  <si>
    <t>北側入口</t>
  </si>
  <si>
    <t>FCL30,32</t>
  </si>
  <si>
    <t>和風ペンダント</t>
  </si>
  <si>
    <t>昼光色</t>
  </si>
  <si>
    <t>職員通路</t>
  </si>
  <si>
    <t>職員通路（外）</t>
  </si>
  <si>
    <t>シャワー室</t>
  </si>
  <si>
    <t>倉庫2</t>
  </si>
  <si>
    <t>倉庫1</t>
  </si>
  <si>
    <t>倉庫3</t>
  </si>
  <si>
    <t>事務所裏　軒下</t>
  </si>
  <si>
    <t>筒形ダウンライト</t>
  </si>
  <si>
    <t>倉庫2裏口　軒下</t>
  </si>
  <si>
    <t>電算室</t>
  </si>
  <si>
    <t>蛍光灯FL40W  直付型 PS付</t>
  </si>
  <si>
    <t>休憩スペース</t>
  </si>
  <si>
    <t>水道倉庫</t>
  </si>
  <si>
    <t>車庫</t>
  </si>
  <si>
    <t>外壁</t>
  </si>
  <si>
    <t>様式4－6　　「市立浦小学校」</t>
    <rPh sb="0" eb="2">
      <t>ヨウシキ</t>
    </rPh>
    <phoneticPr fontId="19"/>
  </si>
  <si>
    <t>広場</t>
  </si>
  <si>
    <t>水銀灯400W 投光器</t>
  </si>
  <si>
    <t>FT18</t>
  </si>
  <si>
    <t>洗面</t>
  </si>
  <si>
    <t>男便所</t>
  </si>
  <si>
    <t>FT13</t>
  </si>
  <si>
    <t>女便所</t>
  </si>
  <si>
    <t>埋込角型ダウンライト</t>
  </si>
  <si>
    <t>給食室</t>
  </si>
  <si>
    <t>ミーティング室</t>
  </si>
  <si>
    <t>直付ダウンダイト</t>
  </si>
  <si>
    <t>吹抜外</t>
  </si>
  <si>
    <t>図書コーナー</t>
  </si>
  <si>
    <t>蛍光灯FL40W  直付下面開放型</t>
  </si>
  <si>
    <t>視聴覚室</t>
  </si>
  <si>
    <t>表示灯</t>
  </si>
  <si>
    <t>図工室</t>
  </si>
  <si>
    <t>蛍光灯FL110W  トラフ型</t>
  </si>
  <si>
    <t>光束（lm）　本・台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</si>
</sst>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#,##0_);[Red]\(#,##0\)"/>
    <numFmt numFmtId="178" formatCode="0_);[Red]\(0\)"/>
    <numFmt numFmtId="179" formatCode="&quot;¥&quot;#,##0_);[Red]\(&quot;¥&quot;#,##0\)"/>
  </numFmts>
  <fonts count="27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FF0000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2" fillId="0" borderId="0">
      <alignment vertical="center"/>
    </xf>
  </cellStyleXfs>
  <cellXfs count="133">
    <xf numFmtId="0" fontId="0" fillId="0" borderId="0" xfId="0">
      <alignment vertical="center"/>
    </xf>
    <xf numFmtId="0" fontId="4" fillId="0" borderId="0" xfId="0" applyFo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2" xfId="0" applyFont="1" applyBorder="1">
      <alignment vertical="center"/>
    </xf>
    <xf numFmtId="176" fontId="4" fillId="0" borderId="2" xfId="0" applyNumberFormat="1" applyFont="1" applyBorder="1">
      <alignment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9" fillId="0" borderId="12" xfId="3" applyFont="1" applyBorder="1" applyAlignment="1">
      <alignment horizontal="center" vertical="center" shrinkToFit="1"/>
    </xf>
    <xf numFmtId="0" fontId="4" fillId="0" borderId="13" xfId="0" applyFont="1" applyBorder="1">
      <alignment vertical="center"/>
    </xf>
    <xf numFmtId="37" fontId="4" fillId="0" borderId="13" xfId="1" applyNumberFormat="1" applyFont="1" applyBorder="1">
      <alignment vertical="center"/>
    </xf>
    <xf numFmtId="4" fontId="4" fillId="0" borderId="14" xfId="0" applyNumberFormat="1" applyFont="1" applyBorder="1">
      <alignment vertical="center"/>
    </xf>
    <xf numFmtId="0" fontId="4" fillId="0" borderId="15" xfId="0" applyFont="1" applyBorder="1">
      <alignment vertical="center"/>
    </xf>
    <xf numFmtId="37" fontId="4" fillId="0" borderId="15" xfId="1" applyNumberFormat="1" applyFont="1" applyBorder="1">
      <alignment vertical="center"/>
    </xf>
    <xf numFmtId="4" fontId="4" fillId="0" borderId="16" xfId="0" applyNumberFormat="1" applyFont="1" applyBorder="1">
      <alignment vertical="center"/>
    </xf>
    <xf numFmtId="37" fontId="4" fillId="0" borderId="18" xfId="0" applyNumberFormat="1" applyFont="1" applyBorder="1">
      <alignment vertical="center"/>
    </xf>
    <xf numFmtId="4" fontId="4" fillId="0" borderId="19" xfId="0" applyNumberFormat="1" applyFont="1" applyBorder="1">
      <alignment vertical="center"/>
    </xf>
    <xf numFmtId="38" fontId="9" fillId="0" borderId="0" xfId="1" applyFont="1" applyFill="1" applyAlignment="1">
      <alignment horizontal="center" vertical="center" shrinkToFit="1"/>
    </xf>
    <xf numFmtId="38" fontId="9" fillId="0" borderId="0" xfId="1" applyFont="1" applyFill="1" applyAlignment="1">
      <alignment vertical="center" shrinkToFit="1"/>
    </xf>
    <xf numFmtId="0" fontId="10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11" fillId="0" borderId="0" xfId="0" applyFont="1" applyAlignment="1">
      <alignment horizontal="left" vertical="center"/>
    </xf>
    <xf numFmtId="0" fontId="9" fillId="0" borderId="0" xfId="0" applyFont="1" applyAlignment="1">
      <alignment horizontal="right" shrinkToFit="1"/>
    </xf>
    <xf numFmtId="0" fontId="9" fillId="4" borderId="21" xfId="0" applyFont="1" applyFill="1" applyBorder="1" applyAlignment="1">
      <alignment horizontal="center" vertical="center" shrinkToFit="1"/>
    </xf>
    <xf numFmtId="0" fontId="9" fillId="4" borderId="22" xfId="0" applyFont="1" applyFill="1" applyBorder="1" applyAlignment="1">
      <alignment horizontal="center" vertical="center" shrinkToFit="1"/>
    </xf>
    <xf numFmtId="38" fontId="9" fillId="4" borderId="22" xfId="1" applyFont="1" applyFill="1" applyBorder="1" applyAlignment="1">
      <alignment horizontal="center" vertical="center" shrinkToFit="1"/>
    </xf>
    <xf numFmtId="0" fontId="9" fillId="5" borderId="23" xfId="0" applyFont="1" applyFill="1" applyBorder="1" applyAlignment="1">
      <alignment horizontal="center" vertical="center" shrinkToFit="1"/>
    </xf>
    <xf numFmtId="0" fontId="15" fillId="6" borderId="24" xfId="0" applyFont="1" applyFill="1" applyBorder="1" applyAlignment="1">
      <alignment horizontal="center" vertical="center" shrinkToFit="1"/>
    </xf>
    <xf numFmtId="0" fontId="15" fillId="6" borderId="25" xfId="0" applyFont="1" applyFill="1" applyBorder="1" applyAlignment="1">
      <alignment horizontal="center" vertical="center" shrinkToFit="1"/>
    </xf>
    <xf numFmtId="0" fontId="9" fillId="0" borderId="26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27" xfId="3" applyFont="1" applyBorder="1" applyAlignment="1">
      <alignment vertical="center" shrinkToFit="1"/>
    </xf>
    <xf numFmtId="38" fontId="9" fillId="0" borderId="27" xfId="1" applyFont="1" applyFill="1" applyBorder="1" applyAlignment="1">
      <alignment horizontal="center" vertical="center" shrinkToFit="1"/>
    </xf>
    <xf numFmtId="38" fontId="9" fillId="5" borderId="28" xfId="1" applyFont="1" applyFill="1" applyBorder="1" applyAlignment="1" applyProtection="1">
      <alignment horizontal="right" vertical="center" shrinkToFit="1"/>
      <protection locked="0"/>
    </xf>
    <xf numFmtId="38" fontId="15" fillId="6" borderId="29" xfId="1" applyFont="1" applyFill="1" applyBorder="1" applyAlignment="1" applyProtection="1">
      <alignment horizontal="right" vertical="center" shrinkToFit="1"/>
      <protection locked="0"/>
    </xf>
    <xf numFmtId="38" fontId="15" fillId="6" borderId="27" xfId="1" applyFont="1" applyFill="1" applyBorder="1" applyAlignment="1" applyProtection="1">
      <alignment horizontal="right" vertical="center" shrinkToFit="1"/>
      <protection locked="0"/>
    </xf>
    <xf numFmtId="0" fontId="9" fillId="0" borderId="30" xfId="0" applyFont="1" applyBorder="1" applyAlignment="1">
      <alignment horizontal="center" vertical="center" shrinkToFit="1"/>
    </xf>
    <xf numFmtId="0" fontId="9" fillId="0" borderId="31" xfId="0" applyFont="1" applyBorder="1" applyAlignment="1">
      <alignment horizontal="center" vertical="center" shrinkToFit="1"/>
    </xf>
    <xf numFmtId="0" fontId="9" fillId="0" borderId="31" xfId="3" applyFont="1" applyBorder="1" applyAlignment="1">
      <alignment vertical="center" shrinkToFit="1"/>
    </xf>
    <xf numFmtId="38" fontId="9" fillId="0" borderId="31" xfId="1" applyFont="1" applyFill="1" applyBorder="1" applyAlignment="1">
      <alignment horizontal="center" vertical="center" shrinkToFit="1"/>
    </xf>
    <xf numFmtId="38" fontId="9" fillId="5" borderId="32" xfId="1" applyFont="1" applyFill="1" applyBorder="1" applyAlignment="1" applyProtection="1">
      <alignment horizontal="right" vertical="center" shrinkToFit="1"/>
      <protection locked="0"/>
    </xf>
    <xf numFmtId="38" fontId="15" fillId="6" borderId="33" xfId="1" applyFont="1" applyFill="1" applyBorder="1" applyAlignment="1" applyProtection="1">
      <alignment horizontal="right" vertical="center" shrinkToFit="1"/>
      <protection locked="0"/>
    </xf>
    <xf numFmtId="38" fontId="15" fillId="6" borderId="31" xfId="1" applyFont="1" applyFill="1" applyBorder="1" applyAlignment="1" applyProtection="1">
      <alignment horizontal="right" vertical="center" shrinkToFit="1"/>
      <protection locked="0"/>
    </xf>
    <xf numFmtId="0" fontId="9" fillId="0" borderId="34" xfId="0" applyFont="1" applyBorder="1" applyAlignment="1">
      <alignment horizontal="center" vertical="center" shrinkToFit="1"/>
    </xf>
    <xf numFmtId="0" fontId="9" fillId="0" borderId="35" xfId="0" applyFont="1" applyBorder="1" applyAlignment="1">
      <alignment horizontal="center" vertical="center" shrinkToFit="1"/>
    </xf>
    <xf numFmtId="0" fontId="9" fillId="0" borderId="35" xfId="3" applyFont="1" applyBorder="1" applyAlignment="1">
      <alignment vertical="center" shrinkToFit="1"/>
    </xf>
    <xf numFmtId="38" fontId="9" fillId="0" borderId="35" xfId="1" applyFont="1" applyFill="1" applyBorder="1" applyAlignment="1">
      <alignment horizontal="center" vertical="center" shrinkToFit="1"/>
    </xf>
    <xf numFmtId="38" fontId="9" fillId="5" borderId="36" xfId="1" applyFont="1" applyFill="1" applyBorder="1" applyAlignment="1" applyProtection="1">
      <alignment horizontal="right" vertical="center" shrinkToFit="1"/>
      <protection locked="0"/>
    </xf>
    <xf numFmtId="38" fontId="15" fillId="6" borderId="37" xfId="1" applyFont="1" applyFill="1" applyBorder="1" applyAlignment="1" applyProtection="1">
      <alignment horizontal="right" vertical="center" shrinkToFit="1"/>
      <protection locked="0"/>
    </xf>
    <xf numFmtId="38" fontId="15" fillId="6" borderId="35" xfId="1" applyFont="1" applyFill="1" applyBorder="1" applyAlignment="1" applyProtection="1">
      <alignment horizontal="right" vertical="center" shrinkToFit="1"/>
      <protection locked="0"/>
    </xf>
    <xf numFmtId="38" fontId="16" fillId="5" borderId="40" xfId="1" applyFont="1" applyFill="1" applyBorder="1" applyAlignment="1">
      <alignment horizontal="right" vertical="center"/>
    </xf>
    <xf numFmtId="38" fontId="17" fillId="6" borderId="41" xfId="1" applyFont="1" applyFill="1" applyBorder="1" applyAlignment="1">
      <alignment horizontal="right" vertical="center"/>
    </xf>
    <xf numFmtId="38" fontId="17" fillId="6" borderId="7" xfId="1" applyFont="1" applyFill="1" applyBorder="1" applyAlignment="1">
      <alignment horizontal="right" vertical="center"/>
    </xf>
    <xf numFmtId="177" fontId="18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 shrinkToFit="1"/>
    </xf>
    <xf numFmtId="9" fontId="3" fillId="0" borderId="0" xfId="2" applyFont="1" applyFill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20" fillId="5" borderId="0" xfId="0" applyFont="1" applyFill="1" applyAlignment="1">
      <alignment vertical="center" shrinkToFit="1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0" fontId="0" fillId="0" borderId="10" xfId="0" applyBorder="1">
      <alignment vertical="center"/>
    </xf>
    <xf numFmtId="177" fontId="0" fillId="11" borderId="25" xfId="0" applyNumberFormat="1" applyFill="1" applyBorder="1" applyAlignment="1">
      <alignment horizontal="center" vertical="center" shrinkToFit="1"/>
    </xf>
    <xf numFmtId="177" fontId="0" fillId="9" borderId="25" xfId="0" applyNumberFormat="1" applyFill="1" applyBorder="1" applyAlignment="1">
      <alignment horizontal="center" vertical="center" shrinkToFit="1"/>
    </xf>
    <xf numFmtId="177" fontId="0" fillId="9" borderId="25" xfId="0" applyNumberFormat="1" applyFill="1" applyBorder="1" applyAlignment="1">
      <alignment horizontal="center" vertical="center" wrapText="1" shrinkToFit="1"/>
    </xf>
    <xf numFmtId="177" fontId="0" fillId="0" borderId="44" xfId="0" applyNumberFormat="1" applyBorder="1" applyAlignment="1">
      <alignment horizontal="center" vertical="center" shrinkToFit="1"/>
    </xf>
    <xf numFmtId="0" fontId="24" fillId="10" borderId="25" xfId="4" applyFont="1" applyFill="1" applyBorder="1" applyAlignment="1">
      <alignment horizontal="center" vertical="center" shrinkToFit="1"/>
    </xf>
    <xf numFmtId="0" fontId="24" fillId="10" borderId="25" xfId="4" applyFont="1" applyFill="1" applyBorder="1" applyAlignment="1">
      <alignment horizontal="center" vertical="center" wrapText="1" shrinkToFit="1"/>
    </xf>
    <xf numFmtId="179" fontId="24" fillId="10" borderId="25" xfId="4" applyNumberFormat="1" applyFont="1" applyFill="1" applyBorder="1" applyAlignment="1">
      <alignment horizontal="center" vertical="center" shrinkToFit="1"/>
    </xf>
    <xf numFmtId="179" fontId="24" fillId="0" borderId="45" xfId="4" applyNumberFormat="1" applyFont="1" applyBorder="1" applyAlignment="1">
      <alignment horizontal="center" vertical="center" shrinkToFit="1"/>
    </xf>
    <xf numFmtId="179" fontId="24" fillId="0" borderId="25" xfId="4" applyNumberFormat="1" applyFont="1" applyBorder="1" applyAlignment="1">
      <alignment horizontal="center" vertical="center" wrapText="1" shrinkToFit="1"/>
    </xf>
    <xf numFmtId="179" fontId="24" fillId="0" borderId="25" xfId="4" applyNumberFormat="1" applyFont="1" applyBorder="1" applyAlignment="1">
      <alignment horizontal="center" vertical="center" shrinkToFit="1"/>
    </xf>
    <xf numFmtId="179" fontId="24" fillId="5" borderId="25" xfId="4" applyNumberFormat="1" applyFont="1" applyFill="1" applyBorder="1" applyAlignment="1">
      <alignment horizontal="center" vertical="center" wrapText="1" shrinkToFit="1"/>
    </xf>
    <xf numFmtId="179" fontId="24" fillId="0" borderId="15" xfId="4" applyNumberFormat="1" applyFont="1" applyBorder="1" applyAlignment="1">
      <alignment horizontal="center" vertical="center" shrinkToFit="1"/>
    </xf>
    <xf numFmtId="177" fontId="0" fillId="0" borderId="27" xfId="0" applyNumberFormat="1" applyBorder="1" applyAlignment="1">
      <alignment vertical="center" shrinkToFit="1"/>
    </xf>
    <xf numFmtId="177" fontId="25" fillId="0" borderId="31" xfId="0" applyNumberFormat="1" applyFont="1" applyBorder="1" applyAlignment="1">
      <alignment vertical="center" shrinkToFit="1"/>
    </xf>
    <xf numFmtId="177" fontId="25" fillId="0" borderId="27" xfId="0" applyNumberFormat="1" applyFont="1" applyBorder="1" applyAlignment="1">
      <alignment vertical="center" shrinkToFit="1"/>
    </xf>
    <xf numFmtId="0" fontId="25" fillId="0" borderId="27" xfId="0" applyFont="1" applyBorder="1" applyAlignment="1">
      <alignment vertical="center" shrinkToFit="1"/>
    </xf>
    <xf numFmtId="0" fontId="25" fillId="0" borderId="31" xfId="0" applyFont="1" applyBorder="1" applyAlignment="1">
      <alignment vertical="center" shrinkToFit="1"/>
    </xf>
    <xf numFmtId="0" fontId="25" fillId="0" borderId="44" xfId="0" applyFont="1" applyBorder="1">
      <alignment vertical="center"/>
    </xf>
    <xf numFmtId="0" fontId="26" fillId="0" borderId="27" xfId="4" applyFont="1" applyBorder="1" applyAlignment="1">
      <alignment horizontal="center" vertical="center" shrinkToFit="1"/>
    </xf>
    <xf numFmtId="38" fontId="26" fillId="0" borderId="27" xfId="1" applyFont="1" applyBorder="1" applyAlignment="1">
      <alignment horizontal="center" vertical="center" shrinkToFit="1"/>
    </xf>
    <xf numFmtId="0" fontId="25" fillId="0" borderId="27" xfId="0" applyFont="1" applyBorder="1" applyAlignment="1">
      <alignment horizontal="center" vertical="center"/>
    </xf>
    <xf numFmtId="0" fontId="25" fillId="0" borderId="45" xfId="0" applyFont="1" applyBorder="1" applyAlignment="1">
      <alignment horizontal="center" vertical="center"/>
    </xf>
    <xf numFmtId="179" fontId="26" fillId="5" borderId="27" xfId="1" applyNumberFormat="1" applyFont="1" applyFill="1" applyBorder="1" applyAlignment="1">
      <alignment vertical="center" shrinkToFit="1"/>
    </xf>
    <xf numFmtId="179" fontId="26" fillId="0" borderId="27" xfId="1" applyNumberFormat="1" applyFont="1" applyBorder="1" applyAlignment="1">
      <alignment vertical="center" shrinkToFit="1"/>
    </xf>
    <xf numFmtId="0" fontId="25" fillId="0" borderId="0" xfId="0" applyFont="1">
      <alignment vertical="center"/>
    </xf>
    <xf numFmtId="179" fontId="25" fillId="0" borderId="31" xfId="0" applyNumberFormat="1" applyFont="1" applyBorder="1">
      <alignment vertical="center"/>
    </xf>
    <xf numFmtId="177" fontId="0" fillId="0" borderId="47" xfId="0" applyNumberFormat="1" applyBorder="1" applyAlignment="1">
      <alignment vertical="center" shrinkToFit="1"/>
    </xf>
    <xf numFmtId="177" fontId="25" fillId="0" borderId="47" xfId="0" applyNumberFormat="1" applyFont="1" applyBorder="1" applyAlignment="1">
      <alignment vertical="center" shrinkToFit="1"/>
    </xf>
    <xf numFmtId="0" fontId="25" fillId="0" borderId="0" xfId="0" applyFont="1" applyAlignment="1">
      <alignment horizontal="center" vertical="center" shrinkToFit="1"/>
    </xf>
    <xf numFmtId="179" fontId="25" fillId="0" borderId="0" xfId="0" applyNumberFormat="1" applyFont="1" applyAlignment="1">
      <alignment vertical="center" shrinkToFit="1"/>
    </xf>
    <xf numFmtId="179" fontId="25" fillId="0" borderId="0" xfId="0" applyNumberFormat="1" applyFont="1">
      <alignment vertical="center"/>
    </xf>
    <xf numFmtId="179" fontId="25" fillId="0" borderId="13" xfId="0" applyNumberFormat="1" applyFont="1" applyBorder="1">
      <alignment vertical="center"/>
    </xf>
    <xf numFmtId="179" fontId="0" fillId="0" borderId="0" xfId="0" applyNumberFormat="1" applyAlignment="1">
      <alignment vertical="center" shrinkToFit="1"/>
    </xf>
    <xf numFmtId="179" fontId="0" fillId="0" borderId="13" xfId="0" applyNumberFormat="1" applyBorder="1" applyAlignment="1">
      <alignment vertical="center" shrinkToFit="1"/>
    </xf>
    <xf numFmtId="179" fontId="0" fillId="5" borderId="13" xfId="0" applyNumberFormat="1" applyFill="1" applyBorder="1" applyAlignment="1">
      <alignment vertical="center" shrinkToFit="1"/>
    </xf>
    <xf numFmtId="0" fontId="6" fillId="0" borderId="0" xfId="0" applyFont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11" fillId="7" borderId="0" xfId="0" applyFont="1" applyFill="1" applyAlignment="1">
      <alignment horizontal="center" vertical="center" wrapText="1" shrinkToFit="1"/>
    </xf>
    <xf numFmtId="0" fontId="9" fillId="0" borderId="0" xfId="0" applyFont="1" applyAlignment="1">
      <alignment horizontal="left" vertical="center" shrinkToFit="1"/>
    </xf>
    <xf numFmtId="0" fontId="10" fillId="0" borderId="0" xfId="0" applyFont="1" applyAlignment="1">
      <alignment horizontal="center" vertical="center" shrinkToFit="1"/>
    </xf>
    <xf numFmtId="0" fontId="13" fillId="3" borderId="20" xfId="0" applyFont="1" applyFill="1" applyBorder="1" applyAlignment="1">
      <alignment horizontal="center" vertical="center"/>
    </xf>
    <xf numFmtId="0" fontId="9" fillId="4" borderId="38" xfId="0" applyFont="1" applyFill="1" applyBorder="1" applyAlignment="1">
      <alignment horizontal="center" vertical="center"/>
    </xf>
    <xf numFmtId="0" fontId="9" fillId="4" borderId="39" xfId="0" applyFont="1" applyFill="1" applyBorder="1" applyAlignment="1">
      <alignment horizontal="center" vertical="center"/>
    </xf>
    <xf numFmtId="179" fontId="21" fillId="12" borderId="42" xfId="0" applyNumberFormat="1" applyFont="1" applyFill="1" applyBorder="1" applyAlignment="1">
      <alignment horizontal="center" vertical="center" shrinkToFit="1"/>
    </xf>
    <xf numFmtId="179" fontId="21" fillId="12" borderId="10" xfId="0" applyNumberFormat="1" applyFont="1" applyFill="1" applyBorder="1" applyAlignment="1">
      <alignment horizontal="center" vertical="center" shrinkToFit="1"/>
    </xf>
    <xf numFmtId="179" fontId="21" fillId="12" borderId="43" xfId="0" applyNumberFormat="1" applyFont="1" applyFill="1" applyBorder="1" applyAlignment="1">
      <alignment horizontal="center" vertical="center" shrinkToFit="1"/>
    </xf>
    <xf numFmtId="177" fontId="0" fillId="9" borderId="42" xfId="0" applyNumberFormat="1" applyFill="1" applyBorder="1" applyAlignment="1">
      <alignment horizontal="center" vertical="center"/>
    </xf>
    <xf numFmtId="177" fontId="0" fillId="9" borderId="10" xfId="0" applyNumberFormat="1" applyFill="1" applyBorder="1" applyAlignment="1">
      <alignment horizontal="center" vertical="center"/>
    </xf>
    <xf numFmtId="177" fontId="0" fillId="9" borderId="43" xfId="0" applyNumberFormat="1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43" xfId="0" applyFill="1" applyBorder="1" applyAlignment="1">
      <alignment horizontal="center" vertical="center"/>
    </xf>
    <xf numFmtId="0" fontId="0" fillId="0" borderId="42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3" xfId="0" applyBorder="1" applyAlignment="1">
      <alignment horizontal="center" vertical="center" shrinkToFit="1"/>
    </xf>
    <xf numFmtId="179" fontId="21" fillId="0" borderId="10" xfId="0" applyNumberFormat="1" applyFont="1" applyBorder="1" applyAlignment="1">
      <alignment horizontal="center" vertical="center"/>
    </xf>
    <xf numFmtId="179" fontId="21" fillId="0" borderId="43" xfId="0" applyNumberFormat="1" applyFont="1" applyBorder="1" applyAlignment="1">
      <alignment horizontal="center" vertical="center"/>
    </xf>
    <xf numFmtId="179" fontId="23" fillId="4" borderId="15" xfId="4" applyNumberFormat="1" applyFont="1" applyFill="1" applyBorder="1" applyAlignment="1">
      <alignment horizontal="center" vertical="center" shrinkToFit="1"/>
    </xf>
    <xf numFmtId="179" fontId="23" fillId="4" borderId="46" xfId="4" applyNumberFormat="1" applyFont="1" applyFill="1" applyBorder="1" applyAlignment="1">
      <alignment horizontal="center"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 2" xfId="4"/>
    <cellStyle name="標準 2 2" xfId="3"/>
  </cellStyles>
  <dxfs count="26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32\BtoB&#20107;&#26989;&#26412;&#37096;\&#12505;&#12531;&#12480;&#12540;\108.&#65324;&#65317;&#65316;&#22823;&#38442;&#25903;&#24215;\&#9632;2024&#24180;&#38306;&#35199;&#23448;&#20844;&#24193;&#12452;&#12531;&#12501;&#12521;\&#9733;&#26696;&#20214;&#19968;&#35239;\&#20196;&#21644;8&#24180;&#24230;\&#12354;&#12288;&#28129;&#36335;&#24066;%20&#31649;&#36001;&#35506;\&#12304;&#27096;&#24335;4-6&#12305;A&#26045;&#35373;&#326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0367\Downloads\&#12304;&#20462;&#27491;&#29256;%20&#28006;&#20445;&#32946;&#25152;&#27231;&#22120;&#19968;&#35239;&#12305;-cleaned-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（A施設群）※自動入力欄"/>
      <sheetName val="様式4-5(A施設群)※自動入力欄"/>
      <sheetName val="【様式4-6】市立一宮小学校"/>
      <sheetName val="【様式4-6】一宮公民館"/>
      <sheetName val="【様式4-6】市立多賀小学校"/>
      <sheetName val="【様式4-6】淡路市地域総合センター"/>
      <sheetName val="【様式4-6】青少年センター"/>
      <sheetName val="【様式4-6】市立岩屋中学校"/>
      <sheetName val="【様式4-6】市立石屋小学校"/>
      <sheetName val="【様式4-6】学童保育石屋"/>
      <sheetName val="【様式4-6】岩屋保健センター"/>
      <sheetName val="【様式4-6】松帆アンカレイジパーク"/>
      <sheetName val="【様式4-6】市立北淡中学校"/>
      <sheetName val="【様式4-6】市立北淡小学校"/>
      <sheetName val="【様式4-6】北淡認定こども園"/>
      <sheetName val="【様式4-6】北淡エコプラザ"/>
      <sheetName val="【様式4-6】北淡診療所"/>
    </sheetNames>
    <sheetDataSet>
      <sheetData sheetId="0" refreshError="1">
        <row r="2">
          <cell r="D2">
            <v>4.1899999999999999E-4</v>
          </cell>
        </row>
        <row r="3">
          <cell r="D3">
            <v>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【様式4-6】浦保育所修正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3"/>
  <sheetViews>
    <sheetView view="pageBreakPreview" zoomScale="60" zoomScaleNormal="70" workbookViewId="0">
      <selection activeCell="F17" sqref="F17"/>
    </sheetView>
  </sheetViews>
  <sheetFormatPr defaultColWidth="9" defaultRowHeight="18.75" x14ac:dyDescent="0.4"/>
  <cols>
    <col min="1" max="1" width="5.5" style="1" customWidth="1"/>
    <col min="2" max="2" width="39.125" style="1" customWidth="1"/>
    <col min="3" max="5" width="20.625" style="1" customWidth="1"/>
    <col min="6" max="16384" width="9" style="1"/>
  </cols>
  <sheetData>
    <row r="1" spans="1:5" ht="19.5" thickBot="1" x14ac:dyDescent="0.45">
      <c r="A1" s="1" t="s">
        <v>0</v>
      </c>
    </row>
    <row r="2" spans="1:5" ht="25.5" customHeight="1" thickBot="1" x14ac:dyDescent="0.45">
      <c r="C2" s="2" t="s">
        <v>1</v>
      </c>
      <c r="D2" s="3">
        <f>'[1]様式4-３（A施設群）※自動入力欄'!D2</f>
        <v>4.1899999999999999E-4</v>
      </c>
    </row>
    <row r="3" spans="1:5" ht="25.5" customHeight="1" thickBot="1" x14ac:dyDescent="0.45">
      <c r="C3" s="2" t="s">
        <v>2</v>
      </c>
      <c r="D3" s="4">
        <f>'[1]様式4-３（A施設群）※自動入力欄'!D3</f>
        <v>29</v>
      </c>
    </row>
    <row r="4" spans="1:5" ht="25.5" customHeight="1" x14ac:dyDescent="0.4">
      <c r="A4" s="101" t="s">
        <v>3</v>
      </c>
      <c r="B4" s="101"/>
      <c r="C4" s="101"/>
      <c r="D4" s="101"/>
      <c r="E4" s="101"/>
    </row>
    <row r="5" spans="1:5" ht="25.5" customHeight="1" thickBot="1" x14ac:dyDescent="0.45">
      <c r="A5" s="101"/>
      <c r="B5" s="101"/>
      <c r="C5" s="101"/>
      <c r="D5" s="101"/>
      <c r="E5" s="101"/>
    </row>
    <row r="6" spans="1:5" ht="71.25" customHeight="1" x14ac:dyDescent="0.4">
      <c r="A6" s="102" t="s">
        <v>4</v>
      </c>
      <c r="B6" s="104" t="s">
        <v>5</v>
      </c>
      <c r="C6" s="5" t="s">
        <v>6</v>
      </c>
      <c r="D6" s="5" t="s">
        <v>7</v>
      </c>
      <c r="E6" s="6" t="s">
        <v>8</v>
      </c>
    </row>
    <row r="7" spans="1:5" ht="21" customHeight="1" x14ac:dyDescent="0.4">
      <c r="A7" s="103"/>
      <c r="B7" s="105"/>
      <c r="C7" s="7"/>
      <c r="D7" s="7" t="str">
        <f>CONCATENATE("【①×",$D$3,"円/kWh】")</f>
        <v>【①×29円/kWh】</v>
      </c>
      <c r="E7" s="8" t="str">
        <f>CONCATENATE(TEXT(D2*1000, "0.000"),"kg-Co2/kWh")</f>
        <v>0.419kg-Co2/kWh</v>
      </c>
    </row>
    <row r="8" spans="1:5" ht="21" customHeight="1" x14ac:dyDescent="0.4">
      <c r="A8" s="106" t="s">
        <v>9</v>
      </c>
      <c r="B8" s="107"/>
      <c r="C8" s="107"/>
      <c r="D8" s="107"/>
      <c r="E8" s="108"/>
    </row>
    <row r="9" spans="1:5" ht="25.5" customHeight="1" x14ac:dyDescent="0.4">
      <c r="A9" s="9">
        <v>30</v>
      </c>
      <c r="B9" s="10" t="s">
        <v>10</v>
      </c>
      <c r="C9" s="11">
        <f>D9/$D$3</f>
        <v>73566.144000000015</v>
      </c>
      <c r="D9" s="11">
        <f>'【様式4-6】市立学習小学校'!AE108</f>
        <v>2133418.1760000004</v>
      </c>
      <c r="E9" s="12">
        <f>ROUND($C9*$D$2,2)</f>
        <v>30.82</v>
      </c>
    </row>
    <row r="10" spans="1:5" ht="25.5" customHeight="1" x14ac:dyDescent="0.4">
      <c r="A10" s="9">
        <v>31</v>
      </c>
      <c r="B10" s="10" t="s">
        <v>11</v>
      </c>
      <c r="C10" s="11">
        <f>D10/$D$3</f>
        <v>21378.815999999995</v>
      </c>
      <c r="D10" s="11">
        <f>'【様式4-6】淡路市子育て支援センター'!AE30</f>
        <v>619985.66399999987</v>
      </c>
      <c r="E10" s="12">
        <f>ROUND($C10*$D$2,2)</f>
        <v>8.9600000000000009</v>
      </c>
    </row>
    <row r="11" spans="1:5" ht="25.5" customHeight="1" x14ac:dyDescent="0.4">
      <c r="A11" s="9">
        <v>32</v>
      </c>
      <c r="B11" s="10" t="s">
        <v>12</v>
      </c>
      <c r="C11" s="11">
        <f>D11/$D$3</f>
        <v>16137.791999999998</v>
      </c>
      <c r="D11" s="11">
        <f>'【様式4-6】仮屋保育所'!AE39</f>
        <v>467995.96799999994</v>
      </c>
      <c r="E11" s="12">
        <f>ROUND($C11*$D$2,2)</f>
        <v>6.76</v>
      </c>
    </row>
    <row r="12" spans="1:5" ht="25.5" customHeight="1" x14ac:dyDescent="0.4">
      <c r="A12" s="9">
        <v>33</v>
      </c>
      <c r="B12" s="10" t="s">
        <v>13</v>
      </c>
      <c r="C12" s="11">
        <f t="shared" ref="C12:C21" si="0">D12/$D$3</f>
        <v>114799.68000000005</v>
      </c>
      <c r="D12" s="11">
        <f>'【様式4-6】市立東浦中学校'!AE163</f>
        <v>3329190.7200000016</v>
      </c>
      <c r="E12" s="12">
        <f t="shared" ref="E12:E21" si="1">ROUND($C12*$D$2,2)</f>
        <v>48.1</v>
      </c>
    </row>
    <row r="13" spans="1:5" ht="25.5" customHeight="1" x14ac:dyDescent="0.4">
      <c r="A13" s="9">
        <v>34</v>
      </c>
      <c r="B13" s="10" t="s">
        <v>14</v>
      </c>
      <c r="C13" s="11">
        <f t="shared" si="0"/>
        <v>29797.632000000012</v>
      </c>
      <c r="D13" s="11">
        <f>'【様式4-6】東浦保健センター'!AE58</f>
        <v>864131.32800000033</v>
      </c>
      <c r="E13" s="12">
        <f t="shared" si="1"/>
        <v>12.49</v>
      </c>
    </row>
    <row r="14" spans="1:5" ht="25.5" customHeight="1" x14ac:dyDescent="0.4">
      <c r="A14" s="9">
        <v>35</v>
      </c>
      <c r="B14" s="10" t="s">
        <v>15</v>
      </c>
      <c r="C14" s="11" t="e">
        <f t="shared" si="0"/>
        <v>#REF!</v>
      </c>
      <c r="D14" s="11" t="e">
        <f>#REF!</f>
        <v>#REF!</v>
      </c>
      <c r="E14" s="12" t="e">
        <f t="shared" si="1"/>
        <v>#REF!</v>
      </c>
    </row>
    <row r="15" spans="1:5" ht="25.5" customHeight="1" x14ac:dyDescent="0.4">
      <c r="A15" s="9">
        <v>36</v>
      </c>
      <c r="B15" s="10" t="s">
        <v>16</v>
      </c>
      <c r="C15" s="11">
        <f t="shared" si="0"/>
        <v>96209.855999999927</v>
      </c>
      <c r="D15" s="11">
        <f>'【様式4-6】サンシャインホール'!AE117</f>
        <v>2790085.8239999977</v>
      </c>
      <c r="E15" s="12">
        <f t="shared" si="1"/>
        <v>40.31</v>
      </c>
    </row>
    <row r="16" spans="1:5" ht="25.5" customHeight="1" x14ac:dyDescent="0.4">
      <c r="A16" s="9">
        <v>37</v>
      </c>
      <c r="B16" s="10" t="s">
        <v>17</v>
      </c>
      <c r="C16" s="11">
        <f t="shared" si="0"/>
        <v>40085.279999999999</v>
      </c>
      <c r="D16" s="11">
        <f>'【様式4-6】東浦図書館'!AE23</f>
        <v>1162473.1199999999</v>
      </c>
      <c r="E16" s="12">
        <f t="shared" si="1"/>
        <v>16.8</v>
      </c>
    </row>
    <row r="17" spans="1:5" ht="25.5" customHeight="1" x14ac:dyDescent="0.4">
      <c r="A17" s="9">
        <v>38</v>
      </c>
      <c r="B17" s="10" t="s">
        <v>18</v>
      </c>
      <c r="C17" s="11">
        <f t="shared" si="0"/>
        <v>21733.919999999998</v>
      </c>
      <c r="D17" s="11">
        <f>'【様式4-6】東浦バスターミナル'!AE29</f>
        <v>630283.67999999993</v>
      </c>
      <c r="E17" s="12">
        <f t="shared" si="1"/>
        <v>9.11</v>
      </c>
    </row>
    <row r="18" spans="1:5" ht="25.5" customHeight="1" x14ac:dyDescent="0.4">
      <c r="A18" s="9">
        <v>39</v>
      </c>
      <c r="B18" s="10" t="s">
        <v>19</v>
      </c>
      <c r="C18" s="11">
        <f t="shared" si="0"/>
        <v>25437.887999999999</v>
      </c>
      <c r="D18" s="11">
        <f>'【様式4-6】中浜稔猫美術館'!AE33</f>
        <v>737698.75199999998</v>
      </c>
      <c r="E18" s="12">
        <f t="shared" si="1"/>
        <v>10.66</v>
      </c>
    </row>
    <row r="19" spans="1:5" ht="25.5" customHeight="1" x14ac:dyDescent="0.4">
      <c r="A19" s="9">
        <v>40</v>
      </c>
      <c r="B19" s="10" t="s">
        <v>20</v>
      </c>
      <c r="C19" s="11">
        <f t="shared" si="0"/>
        <v>23084.351999999992</v>
      </c>
      <c r="D19" s="11">
        <f>'【様式4-6】ひがしうら陶芸体験館'!AE53</f>
        <v>669446.20799999975</v>
      </c>
      <c r="E19" s="12">
        <f t="shared" si="1"/>
        <v>9.67</v>
      </c>
    </row>
    <row r="20" spans="1:5" ht="25.5" customHeight="1" x14ac:dyDescent="0.4">
      <c r="A20" s="9">
        <v>41</v>
      </c>
      <c r="B20" s="10" t="s">
        <v>21</v>
      </c>
      <c r="C20" s="11">
        <f t="shared" si="0"/>
        <v>26212.896000000001</v>
      </c>
      <c r="D20" s="11">
        <f>'【様式4-6】淡路市役所東浦事務所'!AE47</f>
        <v>760173.98400000005</v>
      </c>
      <c r="E20" s="12">
        <f t="shared" si="1"/>
        <v>10.98</v>
      </c>
    </row>
    <row r="21" spans="1:5" ht="25.5" customHeight="1" thickBot="1" x14ac:dyDescent="0.45">
      <c r="A21" s="9">
        <v>42</v>
      </c>
      <c r="B21" s="13" t="s">
        <v>22</v>
      </c>
      <c r="C21" s="11">
        <f t="shared" si="0"/>
        <v>88449.407999999967</v>
      </c>
      <c r="D21" s="14">
        <f>'【様式4-6】市立浦小学校'!AE112</f>
        <v>2565032.831999999</v>
      </c>
      <c r="E21" s="15">
        <f t="shared" si="1"/>
        <v>37.06</v>
      </c>
    </row>
    <row r="22" spans="1:5" ht="25.5" customHeight="1" thickTop="1" thickBot="1" x14ac:dyDescent="0.45">
      <c r="A22" s="109" t="s">
        <v>23</v>
      </c>
      <c r="B22" s="110"/>
      <c r="C22" s="16" t="e">
        <f>SUM(C9:C21)</f>
        <v>#REF!</v>
      </c>
      <c r="D22" s="16" t="e">
        <f>SUM(D9:D21)</f>
        <v>#REF!</v>
      </c>
      <c r="E22" s="17" t="e">
        <f>SUM(E9:E21)</f>
        <v>#REF!</v>
      </c>
    </row>
    <row r="23" spans="1:5" x14ac:dyDescent="0.4">
      <c r="A23" s="1" t="s">
        <v>24</v>
      </c>
    </row>
  </sheetData>
  <mergeCells count="5">
    <mergeCell ref="A4:E5"/>
    <mergeCell ref="A6:A7"/>
    <mergeCell ref="B6:B7"/>
    <mergeCell ref="A8:E8"/>
    <mergeCell ref="A22:B22"/>
  </mergeCells>
  <phoneticPr fontId="5"/>
  <pageMargins left="0.7" right="0.7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2"/>
  <sheetViews>
    <sheetView showGridLines="0" view="pageBreakPreview" zoomScale="32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482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483</v>
      </c>
      <c r="D4" s="79" t="s">
        <v>92</v>
      </c>
      <c r="E4" s="79" t="s">
        <v>470</v>
      </c>
      <c r="F4" s="79" t="s">
        <v>471</v>
      </c>
      <c r="G4" s="79">
        <v>34</v>
      </c>
      <c r="H4" s="80">
        <v>19</v>
      </c>
      <c r="I4" s="81">
        <v>4</v>
      </c>
      <c r="J4" s="82">
        <v>76</v>
      </c>
      <c r="K4" s="83"/>
      <c r="L4" s="84"/>
      <c r="M4" s="84"/>
      <c r="N4" s="85" t="s">
        <v>95</v>
      </c>
      <c r="O4" s="85">
        <v>1500</v>
      </c>
      <c r="P4" s="85"/>
      <c r="Q4" s="84"/>
      <c r="R4" s="86">
        <v>76</v>
      </c>
      <c r="S4" s="87"/>
      <c r="T4" s="88"/>
      <c r="U4" s="88"/>
      <c r="V4" s="89">
        <f t="shared" ref="V4:V22" si="0">T4*R4</f>
        <v>0</v>
      </c>
      <c r="W4" s="89">
        <f t="shared" ref="W4:W22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194234.11199999999</v>
      </c>
      <c r="AD4" s="91">
        <f>Q4*R4*Y4*Z4*AA4/1000*$AB$1</f>
        <v>0</v>
      </c>
      <c r="AE4" s="91">
        <f t="shared" ref="AE4:AE22" si="2">AC4-AD4</f>
        <v>194234.11199999999</v>
      </c>
      <c r="AF4"/>
    </row>
    <row r="5" spans="1:32" ht="24.95" customHeight="1" x14ac:dyDescent="0.4">
      <c r="A5" s="78">
        <v>2</v>
      </c>
      <c r="B5" s="79" t="s">
        <v>90</v>
      </c>
      <c r="C5" s="79" t="s">
        <v>483</v>
      </c>
      <c r="D5" s="79" t="s">
        <v>92</v>
      </c>
      <c r="E5" s="79" t="s">
        <v>484</v>
      </c>
      <c r="F5" s="79" t="s">
        <v>140</v>
      </c>
      <c r="G5" s="79">
        <v>29</v>
      </c>
      <c r="H5" s="80">
        <v>5</v>
      </c>
      <c r="I5" s="81">
        <v>1</v>
      </c>
      <c r="J5" s="82">
        <v>5</v>
      </c>
      <c r="K5" s="83"/>
      <c r="L5" s="84"/>
      <c r="M5" s="84"/>
      <c r="N5" s="85" t="s">
        <v>196</v>
      </c>
      <c r="O5" s="85">
        <v>1200</v>
      </c>
      <c r="P5" s="85"/>
      <c r="Q5" s="84"/>
      <c r="R5" s="86">
        <v>5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22" si="3">G5*J5*Y5*Z5*AA5/1000*$AB$1</f>
        <v>10899.359999999999</v>
      </c>
      <c r="AD5" s="91">
        <f t="shared" ref="AD5:AD22" si="4">Q5*R5*Y5*Z5*AA5/1000*$AB$1</f>
        <v>0</v>
      </c>
      <c r="AE5" s="91">
        <f t="shared" si="2"/>
        <v>10899.359999999999</v>
      </c>
      <c r="AF5"/>
    </row>
    <row r="6" spans="1:32" ht="24.95" customHeight="1" x14ac:dyDescent="0.4">
      <c r="A6" s="78">
        <v>3</v>
      </c>
      <c r="B6" s="79" t="s">
        <v>90</v>
      </c>
      <c r="C6" s="79" t="s">
        <v>483</v>
      </c>
      <c r="D6" s="79" t="s">
        <v>92</v>
      </c>
      <c r="E6" s="79" t="s">
        <v>458</v>
      </c>
      <c r="F6" s="79" t="s">
        <v>454</v>
      </c>
      <c r="G6" s="79">
        <v>100</v>
      </c>
      <c r="H6" s="80">
        <v>1</v>
      </c>
      <c r="I6" s="81">
        <v>1</v>
      </c>
      <c r="J6" s="82">
        <v>1</v>
      </c>
      <c r="K6" s="83"/>
      <c r="L6" s="84"/>
      <c r="M6" s="84"/>
      <c r="N6" s="85" t="s">
        <v>115</v>
      </c>
      <c r="O6" s="85">
        <v>1500</v>
      </c>
      <c r="P6" s="85"/>
      <c r="Q6" s="84"/>
      <c r="R6" s="86">
        <v>1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7516.7999999999993</v>
      </c>
      <c r="AD6" s="91">
        <f t="shared" si="4"/>
        <v>0</v>
      </c>
      <c r="AE6" s="91">
        <f t="shared" si="2"/>
        <v>7516.7999999999993</v>
      </c>
      <c r="AF6"/>
    </row>
    <row r="7" spans="1:32" ht="24.95" customHeight="1" x14ac:dyDescent="0.4">
      <c r="A7" s="78">
        <v>4</v>
      </c>
      <c r="B7" s="79" t="s">
        <v>90</v>
      </c>
      <c r="C7" s="79" t="s">
        <v>483</v>
      </c>
      <c r="D7" s="79" t="s">
        <v>92</v>
      </c>
      <c r="E7" s="79" t="s">
        <v>97</v>
      </c>
      <c r="F7" s="79" t="s">
        <v>140</v>
      </c>
      <c r="G7" s="79">
        <v>42</v>
      </c>
      <c r="H7" s="80">
        <v>2</v>
      </c>
      <c r="I7" s="81">
        <v>2</v>
      </c>
      <c r="J7" s="82">
        <v>4</v>
      </c>
      <c r="K7" s="83"/>
      <c r="L7" s="84"/>
      <c r="M7" s="84"/>
      <c r="N7" s="85" t="s">
        <v>95</v>
      </c>
      <c r="O7" s="85">
        <v>2500</v>
      </c>
      <c r="P7" s="85"/>
      <c r="Q7" s="84"/>
      <c r="R7" s="86">
        <v>4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12628.224</v>
      </c>
      <c r="AD7" s="91">
        <f t="shared" si="4"/>
        <v>0</v>
      </c>
      <c r="AE7" s="91">
        <f t="shared" si="2"/>
        <v>12628.224</v>
      </c>
      <c r="AF7"/>
    </row>
    <row r="8" spans="1:32" ht="24.95" customHeight="1" x14ac:dyDescent="0.4">
      <c r="A8" s="78">
        <v>5</v>
      </c>
      <c r="B8" s="79" t="s">
        <v>90</v>
      </c>
      <c r="C8" s="79" t="s">
        <v>485</v>
      </c>
      <c r="D8" s="79" t="s">
        <v>92</v>
      </c>
      <c r="E8" s="79" t="s">
        <v>486</v>
      </c>
      <c r="F8" s="79" t="s">
        <v>487</v>
      </c>
      <c r="G8" s="79">
        <v>38</v>
      </c>
      <c r="H8" s="80">
        <v>17</v>
      </c>
      <c r="I8" s="81">
        <v>2</v>
      </c>
      <c r="J8" s="82">
        <v>34</v>
      </c>
      <c r="K8" s="83"/>
      <c r="L8" s="84"/>
      <c r="M8" s="84"/>
      <c r="N8" s="85" t="s">
        <v>95</v>
      </c>
      <c r="O8" s="85">
        <v>3000</v>
      </c>
      <c r="P8" s="85"/>
      <c r="Q8" s="84"/>
      <c r="R8" s="86">
        <v>17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97117.055999999997</v>
      </c>
      <c r="AD8" s="91">
        <f t="shared" si="4"/>
        <v>0</v>
      </c>
      <c r="AE8" s="91">
        <f t="shared" si="2"/>
        <v>97117.055999999997</v>
      </c>
      <c r="AF8"/>
    </row>
    <row r="9" spans="1:32" ht="24.95" customHeight="1" x14ac:dyDescent="0.4">
      <c r="A9" s="78">
        <v>6</v>
      </c>
      <c r="B9" s="79" t="s">
        <v>90</v>
      </c>
      <c r="C9" s="79" t="s">
        <v>485</v>
      </c>
      <c r="D9" s="79" t="s">
        <v>92</v>
      </c>
      <c r="E9" s="79" t="s">
        <v>488</v>
      </c>
      <c r="F9" s="79" t="s">
        <v>140</v>
      </c>
      <c r="G9" s="79">
        <v>116</v>
      </c>
      <c r="H9" s="80">
        <v>36</v>
      </c>
      <c r="I9" s="81">
        <v>1</v>
      </c>
      <c r="J9" s="82">
        <v>36</v>
      </c>
      <c r="K9" s="83"/>
      <c r="L9" s="84"/>
      <c r="M9" s="84"/>
      <c r="N9" s="85" t="s">
        <v>95</v>
      </c>
      <c r="O9" s="85">
        <v>5400</v>
      </c>
      <c r="P9" s="85"/>
      <c r="Q9" s="84"/>
      <c r="R9" s="86">
        <v>36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313901.56799999997</v>
      </c>
      <c r="AD9" s="91">
        <f t="shared" si="4"/>
        <v>0</v>
      </c>
      <c r="AE9" s="91">
        <f t="shared" si="2"/>
        <v>313901.56799999997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445</v>
      </c>
      <c r="D10" s="79" t="s">
        <v>92</v>
      </c>
      <c r="E10" s="79" t="s">
        <v>97</v>
      </c>
      <c r="F10" s="79" t="s">
        <v>107</v>
      </c>
      <c r="G10" s="79">
        <v>42</v>
      </c>
      <c r="H10" s="80">
        <v>68</v>
      </c>
      <c r="I10" s="81">
        <v>1</v>
      </c>
      <c r="J10" s="82">
        <v>68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68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214679.80800000002</v>
      </c>
      <c r="AD10" s="91">
        <f t="shared" si="4"/>
        <v>0</v>
      </c>
      <c r="AE10" s="91">
        <f t="shared" si="2"/>
        <v>214679.80800000002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455</v>
      </c>
      <c r="D11" s="79" t="s">
        <v>92</v>
      </c>
      <c r="E11" s="79" t="s">
        <v>396</v>
      </c>
      <c r="F11" s="79" t="s">
        <v>179</v>
      </c>
      <c r="G11" s="79">
        <v>29</v>
      </c>
      <c r="H11" s="80">
        <v>13</v>
      </c>
      <c r="I11" s="81">
        <v>1</v>
      </c>
      <c r="J11" s="82">
        <v>13</v>
      </c>
      <c r="K11" s="83"/>
      <c r="L11" s="84"/>
      <c r="M11" s="84"/>
      <c r="N11" s="85" t="s">
        <v>115</v>
      </c>
      <c r="O11" s="85">
        <v>1000</v>
      </c>
      <c r="P11" s="85"/>
      <c r="Q11" s="84"/>
      <c r="R11" s="86">
        <v>13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28338.335999999999</v>
      </c>
      <c r="AD11" s="91">
        <f t="shared" si="4"/>
        <v>0</v>
      </c>
      <c r="AE11" s="91">
        <f t="shared" si="2"/>
        <v>28338.335999999999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455</v>
      </c>
      <c r="D12" s="79" t="s">
        <v>92</v>
      </c>
      <c r="E12" s="79" t="s">
        <v>396</v>
      </c>
      <c r="F12" s="79" t="s">
        <v>434</v>
      </c>
      <c r="G12" s="79">
        <v>29</v>
      </c>
      <c r="H12" s="80">
        <v>3</v>
      </c>
      <c r="I12" s="81">
        <v>1</v>
      </c>
      <c r="J12" s="82">
        <v>3</v>
      </c>
      <c r="K12" s="83"/>
      <c r="L12" s="84"/>
      <c r="M12" s="84"/>
      <c r="N12" s="85" t="s">
        <v>115</v>
      </c>
      <c r="O12" s="85">
        <v>900</v>
      </c>
      <c r="P12" s="85"/>
      <c r="Q12" s="84"/>
      <c r="R12" s="86">
        <v>3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6539.616</v>
      </c>
      <c r="AD12" s="91">
        <f t="shared" si="4"/>
        <v>0</v>
      </c>
      <c r="AE12" s="91">
        <f t="shared" si="2"/>
        <v>6539.616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214</v>
      </c>
      <c r="D13" s="79" t="s">
        <v>92</v>
      </c>
      <c r="E13" s="79" t="s">
        <v>97</v>
      </c>
      <c r="F13" s="79" t="s">
        <v>384</v>
      </c>
      <c r="G13" s="79">
        <v>42</v>
      </c>
      <c r="H13" s="80">
        <v>11</v>
      </c>
      <c r="I13" s="81">
        <v>2</v>
      </c>
      <c r="J13" s="82">
        <v>22</v>
      </c>
      <c r="K13" s="83"/>
      <c r="L13" s="84"/>
      <c r="M13" s="84"/>
      <c r="N13" s="85" t="s">
        <v>95</v>
      </c>
      <c r="O13" s="85">
        <v>2500</v>
      </c>
      <c r="P13" s="85"/>
      <c r="Q13" s="84"/>
      <c r="R13" s="86">
        <v>22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69455.231999999989</v>
      </c>
      <c r="AD13" s="91">
        <f t="shared" si="4"/>
        <v>0</v>
      </c>
      <c r="AE13" s="91">
        <f t="shared" si="2"/>
        <v>69455.231999999989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214</v>
      </c>
      <c r="D14" s="79" t="s">
        <v>92</v>
      </c>
      <c r="E14" s="79" t="s">
        <v>97</v>
      </c>
      <c r="F14" s="79" t="s">
        <v>385</v>
      </c>
      <c r="G14" s="79">
        <v>42</v>
      </c>
      <c r="H14" s="80">
        <v>2</v>
      </c>
      <c r="I14" s="81">
        <v>2</v>
      </c>
      <c r="J14" s="82">
        <v>4</v>
      </c>
      <c r="K14" s="83"/>
      <c r="L14" s="84"/>
      <c r="M14" s="84"/>
      <c r="N14" s="85" t="s">
        <v>95</v>
      </c>
      <c r="O14" s="85">
        <v>5000</v>
      </c>
      <c r="P14" s="85"/>
      <c r="Q14" s="84"/>
      <c r="R14" s="86">
        <v>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12628.224</v>
      </c>
      <c r="AD14" s="91">
        <f t="shared" si="4"/>
        <v>0</v>
      </c>
      <c r="AE14" s="91">
        <f t="shared" si="2"/>
        <v>12628.224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489</v>
      </c>
      <c r="D15" s="79" t="s">
        <v>92</v>
      </c>
      <c r="E15" s="79" t="s">
        <v>97</v>
      </c>
      <c r="F15" s="79" t="s">
        <v>98</v>
      </c>
      <c r="G15" s="79">
        <v>42</v>
      </c>
      <c r="H15" s="80">
        <v>1</v>
      </c>
      <c r="I15" s="81">
        <v>1</v>
      </c>
      <c r="J15" s="82">
        <v>1</v>
      </c>
      <c r="K15" s="83"/>
      <c r="L15" s="84"/>
      <c r="M15" s="84"/>
      <c r="N15" s="85" t="s">
        <v>95</v>
      </c>
      <c r="O15" s="85">
        <v>2500</v>
      </c>
      <c r="P15" s="85"/>
      <c r="Q15" s="84"/>
      <c r="R15" s="86">
        <v>1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3157.056</v>
      </c>
      <c r="AD15" s="91">
        <f t="shared" si="4"/>
        <v>0</v>
      </c>
      <c r="AE15" s="91">
        <f t="shared" si="2"/>
        <v>3157.056</v>
      </c>
      <c r="AF15"/>
    </row>
    <row r="16" spans="1:32" ht="24.95" customHeight="1" x14ac:dyDescent="0.4">
      <c r="A16" s="78">
        <v>13</v>
      </c>
      <c r="B16" s="79" t="s">
        <v>490</v>
      </c>
      <c r="C16" s="79" t="s">
        <v>108</v>
      </c>
      <c r="D16" s="79" t="s">
        <v>92</v>
      </c>
      <c r="E16" s="79" t="s">
        <v>97</v>
      </c>
      <c r="F16" s="79" t="s">
        <v>398</v>
      </c>
      <c r="G16" s="79">
        <v>42</v>
      </c>
      <c r="H16" s="80">
        <v>1</v>
      </c>
      <c r="I16" s="81">
        <v>1</v>
      </c>
      <c r="J16" s="82">
        <v>1</v>
      </c>
      <c r="K16" s="83"/>
      <c r="L16" s="84"/>
      <c r="M16" s="84"/>
      <c r="N16" s="85" t="s">
        <v>95</v>
      </c>
      <c r="O16" s="85">
        <v>2500</v>
      </c>
      <c r="P16" s="85"/>
      <c r="Q16" s="84"/>
      <c r="R16" s="86">
        <v>1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3157.056</v>
      </c>
      <c r="AD16" s="91">
        <f t="shared" si="4"/>
        <v>0</v>
      </c>
      <c r="AE16" s="91">
        <f t="shared" si="2"/>
        <v>3157.056</v>
      </c>
      <c r="AF16"/>
    </row>
    <row r="17" spans="1:32" ht="24.95" customHeight="1" x14ac:dyDescent="0.4">
      <c r="A17" s="78">
        <v>14</v>
      </c>
      <c r="B17" s="79" t="s">
        <v>490</v>
      </c>
      <c r="C17" s="79" t="s">
        <v>108</v>
      </c>
      <c r="D17" s="79" t="s">
        <v>92</v>
      </c>
      <c r="E17" s="79" t="s">
        <v>97</v>
      </c>
      <c r="F17" s="79" t="s">
        <v>341</v>
      </c>
      <c r="G17" s="79">
        <v>42</v>
      </c>
      <c r="H17" s="80">
        <v>1</v>
      </c>
      <c r="I17" s="81">
        <v>1</v>
      </c>
      <c r="J17" s="82">
        <v>1</v>
      </c>
      <c r="K17" s="83"/>
      <c r="L17" s="84"/>
      <c r="M17" s="84"/>
      <c r="N17" s="85" t="s">
        <v>95</v>
      </c>
      <c r="O17" s="85">
        <v>2500</v>
      </c>
      <c r="P17" s="85"/>
      <c r="Q17" s="84"/>
      <c r="R17" s="86">
        <v>1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3157.056</v>
      </c>
      <c r="AD17" s="91">
        <f t="shared" si="4"/>
        <v>0</v>
      </c>
      <c r="AE17" s="91">
        <f t="shared" si="2"/>
        <v>3157.056</v>
      </c>
      <c r="AF17"/>
    </row>
    <row r="18" spans="1:32" ht="24.95" customHeight="1" x14ac:dyDescent="0.4">
      <c r="A18" s="78">
        <v>15</v>
      </c>
      <c r="B18" s="79" t="s">
        <v>490</v>
      </c>
      <c r="C18" s="79" t="s">
        <v>108</v>
      </c>
      <c r="D18" s="79" t="s">
        <v>92</v>
      </c>
      <c r="E18" s="79" t="s">
        <v>93</v>
      </c>
      <c r="F18" s="79" t="s">
        <v>243</v>
      </c>
      <c r="G18" s="79">
        <v>26</v>
      </c>
      <c r="H18" s="80">
        <v>1</v>
      </c>
      <c r="I18" s="81">
        <v>1</v>
      </c>
      <c r="J18" s="82">
        <v>1</v>
      </c>
      <c r="K18" s="83"/>
      <c r="L18" s="84"/>
      <c r="M18" s="84"/>
      <c r="N18" s="85" t="s">
        <v>95</v>
      </c>
      <c r="O18" s="85">
        <v>1000</v>
      </c>
      <c r="P18" s="85"/>
      <c r="Q18" s="84"/>
      <c r="R18" s="86">
        <v>1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1954.3679999999999</v>
      </c>
      <c r="AD18" s="91">
        <f t="shared" si="4"/>
        <v>0</v>
      </c>
      <c r="AE18" s="91">
        <f t="shared" si="2"/>
        <v>1954.3679999999999</v>
      </c>
      <c r="AF18"/>
    </row>
    <row r="19" spans="1:32" ht="24.95" customHeight="1" x14ac:dyDescent="0.4">
      <c r="A19" s="78">
        <v>16</v>
      </c>
      <c r="B19" s="79" t="s">
        <v>137</v>
      </c>
      <c r="C19" s="79" t="s">
        <v>491</v>
      </c>
      <c r="D19" s="79" t="s">
        <v>92</v>
      </c>
      <c r="E19" s="79" t="s">
        <v>97</v>
      </c>
      <c r="F19" s="79" t="s">
        <v>98</v>
      </c>
      <c r="G19" s="79">
        <v>42</v>
      </c>
      <c r="H19" s="80">
        <v>29</v>
      </c>
      <c r="I19" s="81">
        <v>1</v>
      </c>
      <c r="J19" s="82">
        <v>29</v>
      </c>
      <c r="K19" s="83"/>
      <c r="L19" s="84"/>
      <c r="M19" s="84"/>
      <c r="N19" s="85" t="s">
        <v>95</v>
      </c>
      <c r="O19" s="85">
        <v>2500</v>
      </c>
      <c r="P19" s="85"/>
      <c r="Q19" s="84"/>
      <c r="R19" s="86">
        <v>29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91554.623999999996</v>
      </c>
      <c r="AD19" s="91">
        <f t="shared" si="4"/>
        <v>0</v>
      </c>
      <c r="AE19" s="91">
        <f t="shared" si="2"/>
        <v>91554.623999999996</v>
      </c>
      <c r="AF19"/>
    </row>
    <row r="20" spans="1:32" ht="24.95" customHeight="1" x14ac:dyDescent="0.4">
      <c r="A20" s="78">
        <v>17</v>
      </c>
      <c r="B20" s="79" t="s">
        <v>137</v>
      </c>
      <c r="C20" s="79" t="s">
        <v>491</v>
      </c>
      <c r="D20" s="79" t="s">
        <v>92</v>
      </c>
      <c r="E20" s="79" t="s">
        <v>97</v>
      </c>
      <c r="F20" s="79" t="s">
        <v>398</v>
      </c>
      <c r="G20" s="79">
        <v>42</v>
      </c>
      <c r="H20" s="80">
        <v>3</v>
      </c>
      <c r="I20" s="81">
        <v>1</v>
      </c>
      <c r="J20" s="82">
        <v>3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3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9471.1679999999997</v>
      </c>
      <c r="AD20" s="91">
        <f t="shared" si="4"/>
        <v>0</v>
      </c>
      <c r="AE20" s="91">
        <f t="shared" si="2"/>
        <v>9471.1679999999997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492</v>
      </c>
      <c r="D21" s="79" t="s">
        <v>92</v>
      </c>
      <c r="E21" s="79" t="s">
        <v>97</v>
      </c>
      <c r="F21" s="79" t="s">
        <v>384</v>
      </c>
      <c r="G21" s="79">
        <v>42</v>
      </c>
      <c r="H21" s="80">
        <v>11</v>
      </c>
      <c r="I21" s="81">
        <v>2</v>
      </c>
      <c r="J21" s="82">
        <v>22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22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69455.231999999989</v>
      </c>
      <c r="AD21" s="91">
        <f t="shared" si="4"/>
        <v>0</v>
      </c>
      <c r="AE21" s="91">
        <f t="shared" si="2"/>
        <v>69455.231999999989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492</v>
      </c>
      <c r="D22" s="79" t="s">
        <v>92</v>
      </c>
      <c r="E22" s="79" t="s">
        <v>97</v>
      </c>
      <c r="F22" s="79" t="s">
        <v>385</v>
      </c>
      <c r="G22" s="79">
        <v>42</v>
      </c>
      <c r="H22" s="80">
        <v>2</v>
      </c>
      <c r="I22" s="81">
        <v>2</v>
      </c>
      <c r="J22" s="82">
        <v>4</v>
      </c>
      <c r="K22" s="83"/>
      <c r="L22" s="84"/>
      <c r="M22" s="84"/>
      <c r="N22" s="85" t="s">
        <v>95</v>
      </c>
      <c r="O22" s="85">
        <v>5000</v>
      </c>
      <c r="P22" s="85"/>
      <c r="Q22" s="84"/>
      <c r="R22" s="86">
        <v>2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12628.224</v>
      </c>
      <c r="AD22" s="91">
        <f t="shared" si="4"/>
        <v>0</v>
      </c>
      <c r="AE22" s="91">
        <f t="shared" si="2"/>
        <v>12628.224</v>
      </c>
      <c r="AF22"/>
    </row>
    <row r="23" spans="1:32" ht="36.75" customHeight="1" x14ac:dyDescent="0.4">
      <c r="A23" s="92"/>
      <c r="B23" s="93"/>
      <c r="C23" s="93"/>
      <c r="D23" s="93"/>
      <c r="E23" s="93"/>
      <c r="L23" s="94"/>
      <c r="S23" s="95"/>
      <c r="T23" s="95"/>
      <c r="U23" s="95"/>
      <c r="V23" s="96"/>
      <c r="W23" s="96"/>
      <c r="X23" s="90"/>
      <c r="AB23" s="90"/>
      <c r="AC23" s="97">
        <f>SUM(AC4:AC22)</f>
        <v>1162473.1199999999</v>
      </c>
      <c r="AD23" s="97">
        <f>SUM(AD4:AD22)</f>
        <v>0</v>
      </c>
      <c r="AE23" s="97">
        <f>SUM(AE4:AE22)</f>
        <v>1162473.1199999999</v>
      </c>
      <c r="AF23"/>
    </row>
    <row r="25" spans="1:32" x14ac:dyDescent="0.4">
      <c r="U25" s="117" t="s">
        <v>160</v>
      </c>
      <c r="V25" s="118"/>
      <c r="W25" s="119"/>
      <c r="X25" s="99">
        <f>SUM(V4:V22)</f>
        <v>0</v>
      </c>
    </row>
    <row r="26" spans="1:32" x14ac:dyDescent="0.4">
      <c r="U26" s="117" t="s">
        <v>161</v>
      </c>
      <c r="V26" s="118"/>
      <c r="W26" s="119"/>
      <c r="X26" s="99">
        <f>SUM(W4:W22)</f>
        <v>0</v>
      </c>
    </row>
    <row r="27" spans="1:32" x14ac:dyDescent="0.4">
      <c r="U27" s="117" t="s">
        <v>38</v>
      </c>
      <c r="V27" s="118"/>
      <c r="W27" s="119"/>
      <c r="X27" s="100"/>
    </row>
    <row r="28" spans="1:32" x14ac:dyDescent="0.4">
      <c r="U28" s="117" t="s">
        <v>39</v>
      </c>
      <c r="V28" s="118"/>
      <c r="W28" s="119"/>
      <c r="X28" s="100"/>
    </row>
    <row r="29" spans="1:32" x14ac:dyDescent="0.4">
      <c r="U29" s="117" t="s">
        <v>40</v>
      </c>
      <c r="V29" s="118"/>
      <c r="W29" s="119"/>
      <c r="X29" s="100"/>
    </row>
    <row r="30" spans="1:32" x14ac:dyDescent="0.4">
      <c r="U30" s="117" t="s">
        <v>162</v>
      </c>
      <c r="V30" s="118"/>
      <c r="W30" s="119"/>
      <c r="X30" s="100"/>
    </row>
    <row r="31" spans="1:32" x14ac:dyDescent="0.4">
      <c r="U31" s="117" t="s">
        <v>163</v>
      </c>
      <c r="V31" s="118"/>
      <c r="W31" s="119"/>
      <c r="X31" s="99">
        <f>SUM(X25:X30)</f>
        <v>0</v>
      </c>
    </row>
    <row r="32" spans="1:32" x14ac:dyDescent="0.4">
      <c r="U32" s="117" t="s">
        <v>164</v>
      </c>
      <c r="V32" s="118"/>
      <c r="W32" s="119"/>
      <c r="X32" s="99">
        <f>X31*1.1</f>
        <v>0</v>
      </c>
    </row>
  </sheetData>
  <autoFilter ref="A3:AF3"/>
  <mergeCells count="13">
    <mergeCell ref="AE2:AE3"/>
    <mergeCell ref="U32:W32"/>
    <mergeCell ref="U26:W26"/>
    <mergeCell ref="U27:W27"/>
    <mergeCell ref="U28:W28"/>
    <mergeCell ref="U29:W29"/>
    <mergeCell ref="U30:W30"/>
    <mergeCell ref="U31:W31"/>
    <mergeCell ref="U25:W25"/>
    <mergeCell ref="E2:J2"/>
    <mergeCell ref="L2:R2"/>
    <mergeCell ref="Y2:AA2"/>
    <mergeCell ref="AC2:AD2"/>
  </mergeCells>
  <phoneticPr fontId="5"/>
  <conditionalFormatting sqref="B4:J22 L4:R22">
    <cfRule type="containsBlanks" dxfId="13" priority="2">
      <formula>LEN(TRIM(B4))=0</formula>
    </cfRule>
  </conditionalFormatting>
  <conditionalFormatting sqref="Y4:AA22">
    <cfRule type="containsBlanks" dxfId="12" priority="1">
      <formula>LEN(TRIM(Y4))=0</formula>
    </cfRule>
  </conditionalFormatting>
  <dataValidations count="1">
    <dataValidation type="list" allowBlank="1" showInputMessage="1" showErrorMessage="1" sqref="L4:L2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8"/>
  <sheetViews>
    <sheetView showGridLines="0" view="pageBreakPreview" zoomScale="48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493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494</v>
      </c>
      <c r="D4" s="79" t="s">
        <v>92</v>
      </c>
      <c r="E4" s="79" t="s">
        <v>396</v>
      </c>
      <c r="F4" s="79" t="s">
        <v>179</v>
      </c>
      <c r="G4" s="79">
        <v>29</v>
      </c>
      <c r="H4" s="80">
        <v>4</v>
      </c>
      <c r="I4" s="81">
        <v>1</v>
      </c>
      <c r="J4" s="82">
        <v>4</v>
      </c>
      <c r="K4" s="83"/>
      <c r="L4" s="84"/>
      <c r="M4" s="84"/>
      <c r="N4" s="85" t="s">
        <v>95</v>
      </c>
      <c r="O4" s="85">
        <v>1100</v>
      </c>
      <c r="P4" s="85"/>
      <c r="Q4" s="84"/>
      <c r="R4" s="86">
        <v>4</v>
      </c>
      <c r="S4" s="87"/>
      <c r="T4" s="88"/>
      <c r="U4" s="88"/>
      <c r="V4" s="89">
        <f t="shared" ref="V4:V28" si="0">T4*R4</f>
        <v>0</v>
      </c>
      <c r="W4" s="89">
        <f t="shared" ref="W4:W28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8719.4880000000012</v>
      </c>
      <c r="AD4" s="91">
        <f>Q4*R4*Y4*Z4*AA4/1000*$AB$1</f>
        <v>0</v>
      </c>
      <c r="AE4" s="91">
        <f t="shared" ref="AE4:AE28" si="2">AC4-AD4</f>
        <v>8719.4880000000012</v>
      </c>
      <c r="AF4"/>
    </row>
    <row r="5" spans="1:32" ht="24.95" customHeight="1" x14ac:dyDescent="0.4">
      <c r="A5" s="78">
        <v>2</v>
      </c>
      <c r="B5" s="79" t="s">
        <v>90</v>
      </c>
      <c r="C5" s="79" t="s">
        <v>495</v>
      </c>
      <c r="D5" s="79" t="s">
        <v>92</v>
      </c>
      <c r="E5" s="79" t="s">
        <v>97</v>
      </c>
      <c r="F5" s="79" t="s">
        <v>107</v>
      </c>
      <c r="G5" s="79">
        <v>42</v>
      </c>
      <c r="H5" s="80">
        <v>12</v>
      </c>
      <c r="I5" s="81">
        <v>1</v>
      </c>
      <c r="J5" s="82">
        <v>12</v>
      </c>
      <c r="K5" s="83"/>
      <c r="L5" s="84"/>
      <c r="M5" s="84"/>
      <c r="N5" s="85" t="s">
        <v>95</v>
      </c>
      <c r="O5" s="85">
        <v>2500</v>
      </c>
      <c r="P5" s="85"/>
      <c r="Q5" s="84"/>
      <c r="R5" s="86">
        <v>12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28" si="3">G5*J5*Y5*Z5*AA5/1000*$AB$1</f>
        <v>37884.671999999999</v>
      </c>
      <c r="AD5" s="91">
        <f t="shared" ref="AD5:AD28" si="4">Q5*R5*Y5*Z5*AA5/1000*$AB$1</f>
        <v>0</v>
      </c>
      <c r="AE5" s="91">
        <f t="shared" si="2"/>
        <v>37884.671999999999</v>
      </c>
      <c r="AF5"/>
    </row>
    <row r="6" spans="1:32" ht="24.95" customHeight="1" x14ac:dyDescent="0.4">
      <c r="A6" s="78">
        <v>3</v>
      </c>
      <c r="B6" s="79" t="s">
        <v>90</v>
      </c>
      <c r="C6" s="79" t="s">
        <v>495</v>
      </c>
      <c r="D6" s="79" t="s">
        <v>92</v>
      </c>
      <c r="E6" s="79" t="s">
        <v>396</v>
      </c>
      <c r="F6" s="79" t="s">
        <v>179</v>
      </c>
      <c r="G6" s="79">
        <v>29</v>
      </c>
      <c r="H6" s="80">
        <v>2</v>
      </c>
      <c r="I6" s="81">
        <v>1</v>
      </c>
      <c r="J6" s="82">
        <v>2</v>
      </c>
      <c r="K6" s="83"/>
      <c r="L6" s="84"/>
      <c r="M6" s="84"/>
      <c r="N6" s="85" t="s">
        <v>95</v>
      </c>
      <c r="O6" s="85">
        <v>1100</v>
      </c>
      <c r="P6" s="85"/>
      <c r="Q6" s="84"/>
      <c r="R6" s="86">
        <v>2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4359.7440000000006</v>
      </c>
      <c r="AD6" s="91">
        <f t="shared" si="4"/>
        <v>0</v>
      </c>
      <c r="AE6" s="91">
        <f t="shared" si="2"/>
        <v>4359.7440000000006</v>
      </c>
      <c r="AF6"/>
    </row>
    <row r="7" spans="1:32" ht="24.95" customHeight="1" x14ac:dyDescent="0.4">
      <c r="A7" s="78">
        <v>4</v>
      </c>
      <c r="B7" s="79" t="s">
        <v>90</v>
      </c>
      <c r="C7" s="79" t="s">
        <v>496</v>
      </c>
      <c r="D7" s="79" t="s">
        <v>92</v>
      </c>
      <c r="E7" s="79" t="s">
        <v>396</v>
      </c>
      <c r="F7" s="79" t="s">
        <v>179</v>
      </c>
      <c r="G7" s="79">
        <v>29</v>
      </c>
      <c r="H7" s="80">
        <v>4</v>
      </c>
      <c r="I7" s="81">
        <v>1</v>
      </c>
      <c r="J7" s="82">
        <v>4</v>
      </c>
      <c r="K7" s="83"/>
      <c r="L7" s="84"/>
      <c r="M7" s="84"/>
      <c r="N7" s="85" t="s">
        <v>95</v>
      </c>
      <c r="O7" s="85">
        <v>1100</v>
      </c>
      <c r="P7" s="85"/>
      <c r="Q7" s="84"/>
      <c r="R7" s="86">
        <v>4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8719.4880000000012</v>
      </c>
      <c r="AD7" s="91">
        <f t="shared" si="4"/>
        <v>0</v>
      </c>
      <c r="AE7" s="91">
        <f t="shared" si="2"/>
        <v>8719.4880000000012</v>
      </c>
      <c r="AF7"/>
    </row>
    <row r="8" spans="1:32" ht="24.95" customHeight="1" x14ac:dyDescent="0.4">
      <c r="A8" s="78">
        <v>5</v>
      </c>
      <c r="B8" s="79" t="s">
        <v>90</v>
      </c>
      <c r="C8" s="79" t="s">
        <v>496</v>
      </c>
      <c r="D8" s="79" t="s">
        <v>92</v>
      </c>
      <c r="E8" s="79" t="s">
        <v>97</v>
      </c>
      <c r="F8" s="79" t="s">
        <v>107</v>
      </c>
      <c r="G8" s="79">
        <v>42</v>
      </c>
      <c r="H8" s="80">
        <v>4</v>
      </c>
      <c r="I8" s="81">
        <v>1</v>
      </c>
      <c r="J8" s="82">
        <v>4</v>
      </c>
      <c r="K8" s="83"/>
      <c r="L8" s="84"/>
      <c r="M8" s="84"/>
      <c r="N8" s="85" t="s">
        <v>95</v>
      </c>
      <c r="O8" s="85">
        <v>2500</v>
      </c>
      <c r="P8" s="85"/>
      <c r="Q8" s="84"/>
      <c r="R8" s="86">
        <v>4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12628.224</v>
      </c>
      <c r="AD8" s="91">
        <f t="shared" si="4"/>
        <v>0</v>
      </c>
      <c r="AE8" s="91">
        <f t="shared" si="2"/>
        <v>12628.224</v>
      </c>
      <c r="AF8"/>
    </row>
    <row r="9" spans="1:32" ht="24.95" customHeight="1" x14ac:dyDescent="0.4">
      <c r="A9" s="78">
        <v>6</v>
      </c>
      <c r="B9" s="79" t="s">
        <v>90</v>
      </c>
      <c r="C9" s="79" t="s">
        <v>496</v>
      </c>
      <c r="D9" s="79" t="s">
        <v>92</v>
      </c>
      <c r="E9" s="79" t="s">
        <v>93</v>
      </c>
      <c r="F9" s="79" t="s">
        <v>497</v>
      </c>
      <c r="G9" s="79">
        <v>26</v>
      </c>
      <c r="H9" s="80">
        <v>1</v>
      </c>
      <c r="I9" s="81">
        <v>1</v>
      </c>
      <c r="J9" s="82">
        <v>1</v>
      </c>
      <c r="K9" s="83"/>
      <c r="L9" s="84"/>
      <c r="M9" s="84"/>
      <c r="N9" s="85" t="s">
        <v>95</v>
      </c>
      <c r="O9" s="85">
        <v>1000</v>
      </c>
      <c r="P9" s="85"/>
      <c r="Q9" s="84"/>
      <c r="R9" s="86">
        <v>1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1954.3679999999999</v>
      </c>
      <c r="AD9" s="91">
        <f t="shared" si="4"/>
        <v>0</v>
      </c>
      <c r="AE9" s="91">
        <f t="shared" si="2"/>
        <v>1954.3679999999999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498</v>
      </c>
      <c r="D10" s="79" t="s">
        <v>92</v>
      </c>
      <c r="E10" s="79" t="s">
        <v>97</v>
      </c>
      <c r="F10" s="79" t="s">
        <v>107</v>
      </c>
      <c r="G10" s="79">
        <v>42</v>
      </c>
      <c r="H10" s="80">
        <v>12</v>
      </c>
      <c r="I10" s="81">
        <v>1</v>
      </c>
      <c r="J10" s="82">
        <v>12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12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37884.671999999999</v>
      </c>
      <c r="AD10" s="91">
        <f t="shared" si="4"/>
        <v>0</v>
      </c>
      <c r="AE10" s="91">
        <f t="shared" si="2"/>
        <v>37884.671999999999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498</v>
      </c>
      <c r="D11" s="79" t="s">
        <v>92</v>
      </c>
      <c r="E11" s="79" t="s">
        <v>396</v>
      </c>
      <c r="F11" s="79" t="s">
        <v>179</v>
      </c>
      <c r="G11" s="79">
        <v>29</v>
      </c>
      <c r="H11" s="80">
        <v>4</v>
      </c>
      <c r="I11" s="81">
        <v>1</v>
      </c>
      <c r="J11" s="82">
        <v>4</v>
      </c>
      <c r="K11" s="83"/>
      <c r="L11" s="84"/>
      <c r="M11" s="84"/>
      <c r="N11" s="85" t="s">
        <v>95</v>
      </c>
      <c r="O11" s="85">
        <v>1100</v>
      </c>
      <c r="P11" s="85"/>
      <c r="Q11" s="84"/>
      <c r="R11" s="86">
        <v>4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8719.4880000000012</v>
      </c>
      <c r="AD11" s="91">
        <f t="shared" si="4"/>
        <v>0</v>
      </c>
      <c r="AE11" s="91">
        <f t="shared" si="2"/>
        <v>8719.4880000000012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499</v>
      </c>
      <c r="D12" s="79" t="s">
        <v>92</v>
      </c>
      <c r="E12" s="79" t="s">
        <v>97</v>
      </c>
      <c r="F12" s="79" t="s">
        <v>107</v>
      </c>
      <c r="G12" s="79">
        <v>42</v>
      </c>
      <c r="H12" s="80">
        <v>5</v>
      </c>
      <c r="I12" s="81">
        <v>1</v>
      </c>
      <c r="J12" s="82">
        <v>5</v>
      </c>
      <c r="K12" s="83"/>
      <c r="L12" s="84"/>
      <c r="M12" s="84"/>
      <c r="N12" s="85" t="s">
        <v>95</v>
      </c>
      <c r="O12" s="85">
        <v>2500</v>
      </c>
      <c r="P12" s="85"/>
      <c r="Q12" s="84"/>
      <c r="R12" s="86">
        <v>5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15785.28</v>
      </c>
      <c r="AD12" s="91">
        <f t="shared" si="4"/>
        <v>0</v>
      </c>
      <c r="AE12" s="91">
        <f t="shared" si="2"/>
        <v>15785.28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494</v>
      </c>
      <c r="D13" s="79" t="s">
        <v>92</v>
      </c>
      <c r="E13" s="79" t="s">
        <v>500</v>
      </c>
      <c r="F13" s="79" t="s">
        <v>501</v>
      </c>
      <c r="G13" s="79">
        <v>29</v>
      </c>
      <c r="H13" s="80">
        <v>4</v>
      </c>
      <c r="I13" s="81">
        <v>4</v>
      </c>
      <c r="J13" s="82">
        <v>16</v>
      </c>
      <c r="K13" s="83"/>
      <c r="L13" s="84"/>
      <c r="M13" s="84"/>
      <c r="N13" s="85" t="s">
        <v>95</v>
      </c>
      <c r="O13" s="85">
        <v>5100</v>
      </c>
      <c r="P13" s="85"/>
      <c r="Q13" s="84"/>
      <c r="R13" s="86">
        <v>4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34877.952000000005</v>
      </c>
      <c r="AD13" s="91">
        <f t="shared" si="4"/>
        <v>0</v>
      </c>
      <c r="AE13" s="91">
        <f t="shared" si="2"/>
        <v>34877.952000000005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494</v>
      </c>
      <c r="D14" s="79" t="s">
        <v>92</v>
      </c>
      <c r="E14" s="79" t="s">
        <v>396</v>
      </c>
      <c r="F14" s="79" t="s">
        <v>179</v>
      </c>
      <c r="G14" s="79">
        <v>29</v>
      </c>
      <c r="H14" s="80">
        <v>2</v>
      </c>
      <c r="I14" s="81">
        <v>1</v>
      </c>
      <c r="J14" s="82">
        <v>2</v>
      </c>
      <c r="K14" s="83"/>
      <c r="L14" s="84"/>
      <c r="M14" s="84"/>
      <c r="N14" s="85" t="s">
        <v>95</v>
      </c>
      <c r="O14" s="85">
        <v>1100</v>
      </c>
      <c r="P14" s="85"/>
      <c r="Q14" s="84"/>
      <c r="R14" s="86">
        <v>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4359.7440000000006</v>
      </c>
      <c r="AD14" s="91">
        <f t="shared" si="4"/>
        <v>0</v>
      </c>
      <c r="AE14" s="91">
        <f t="shared" si="2"/>
        <v>4359.7440000000006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428</v>
      </c>
      <c r="D15" s="79" t="s">
        <v>92</v>
      </c>
      <c r="E15" s="79" t="s">
        <v>502</v>
      </c>
      <c r="F15" s="79" t="s">
        <v>503</v>
      </c>
      <c r="G15" s="79">
        <v>105</v>
      </c>
      <c r="H15" s="80">
        <v>5</v>
      </c>
      <c r="I15" s="81">
        <v>1</v>
      </c>
      <c r="J15" s="82">
        <v>5</v>
      </c>
      <c r="K15" s="83"/>
      <c r="L15" s="84"/>
      <c r="M15" s="84"/>
      <c r="N15" s="85" t="s">
        <v>95</v>
      </c>
      <c r="O15" s="85">
        <v>5300</v>
      </c>
      <c r="P15" s="85"/>
      <c r="Q15" s="84"/>
      <c r="R15" s="86">
        <v>5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39463.199999999997</v>
      </c>
      <c r="AD15" s="91">
        <f t="shared" si="4"/>
        <v>0</v>
      </c>
      <c r="AE15" s="91">
        <f t="shared" si="2"/>
        <v>39463.199999999997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504</v>
      </c>
      <c r="D16" s="79" t="s">
        <v>92</v>
      </c>
      <c r="E16" s="79" t="s">
        <v>505</v>
      </c>
      <c r="F16" s="79" t="s">
        <v>506</v>
      </c>
      <c r="G16" s="79">
        <v>34</v>
      </c>
      <c r="H16" s="80">
        <v>8</v>
      </c>
      <c r="I16" s="81">
        <v>3</v>
      </c>
      <c r="J16" s="82">
        <v>24</v>
      </c>
      <c r="K16" s="83"/>
      <c r="L16" s="84"/>
      <c r="M16" s="84"/>
      <c r="N16" s="85" t="s">
        <v>95</v>
      </c>
      <c r="O16" s="85">
        <v>3000</v>
      </c>
      <c r="P16" s="85"/>
      <c r="Q16" s="84"/>
      <c r="R16" s="86">
        <v>8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61337.088000000003</v>
      </c>
      <c r="AD16" s="91">
        <f t="shared" si="4"/>
        <v>0</v>
      </c>
      <c r="AE16" s="91">
        <f t="shared" si="2"/>
        <v>61337.088000000003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507</v>
      </c>
      <c r="D17" s="79" t="s">
        <v>92</v>
      </c>
      <c r="E17" s="79" t="s">
        <v>500</v>
      </c>
      <c r="F17" s="79" t="s">
        <v>501</v>
      </c>
      <c r="G17" s="79">
        <v>29</v>
      </c>
      <c r="H17" s="80">
        <v>3</v>
      </c>
      <c r="I17" s="81">
        <v>4</v>
      </c>
      <c r="J17" s="82">
        <v>12</v>
      </c>
      <c r="K17" s="83"/>
      <c r="L17" s="84"/>
      <c r="M17" s="84"/>
      <c r="N17" s="85" t="s">
        <v>95</v>
      </c>
      <c r="O17" s="85">
        <v>5100</v>
      </c>
      <c r="P17" s="85"/>
      <c r="Q17" s="84"/>
      <c r="R17" s="86">
        <v>3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26158.464</v>
      </c>
      <c r="AD17" s="91">
        <f t="shared" si="4"/>
        <v>0</v>
      </c>
      <c r="AE17" s="91">
        <f t="shared" si="2"/>
        <v>26158.464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507</v>
      </c>
      <c r="D18" s="79" t="s">
        <v>92</v>
      </c>
      <c r="E18" s="79" t="s">
        <v>505</v>
      </c>
      <c r="F18" s="79" t="s">
        <v>506</v>
      </c>
      <c r="G18" s="79">
        <v>34</v>
      </c>
      <c r="H18" s="80">
        <v>12</v>
      </c>
      <c r="I18" s="81">
        <v>3</v>
      </c>
      <c r="J18" s="82">
        <v>36</v>
      </c>
      <c r="K18" s="83"/>
      <c r="L18" s="84"/>
      <c r="M18" s="84"/>
      <c r="N18" s="85" t="s">
        <v>95</v>
      </c>
      <c r="O18" s="85">
        <v>3000</v>
      </c>
      <c r="P18" s="85"/>
      <c r="Q18" s="84"/>
      <c r="R18" s="86">
        <v>12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92005.632000000012</v>
      </c>
      <c r="AD18" s="91">
        <f t="shared" si="4"/>
        <v>0</v>
      </c>
      <c r="AE18" s="91">
        <f t="shared" si="2"/>
        <v>92005.632000000012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411</v>
      </c>
      <c r="D19" s="79" t="s">
        <v>92</v>
      </c>
      <c r="E19" s="79" t="s">
        <v>505</v>
      </c>
      <c r="F19" s="79" t="s">
        <v>506</v>
      </c>
      <c r="G19" s="79">
        <v>34</v>
      </c>
      <c r="H19" s="80">
        <v>2</v>
      </c>
      <c r="I19" s="81">
        <v>3</v>
      </c>
      <c r="J19" s="82">
        <v>6</v>
      </c>
      <c r="K19" s="83"/>
      <c r="L19" s="84"/>
      <c r="M19" s="84"/>
      <c r="N19" s="85" t="s">
        <v>95</v>
      </c>
      <c r="O19" s="85">
        <v>3000</v>
      </c>
      <c r="P19" s="85"/>
      <c r="Q19" s="84"/>
      <c r="R19" s="86">
        <v>2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15334.272000000001</v>
      </c>
      <c r="AD19" s="91">
        <f t="shared" si="4"/>
        <v>0</v>
      </c>
      <c r="AE19" s="91">
        <f t="shared" si="2"/>
        <v>15334.272000000001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508</v>
      </c>
      <c r="D20" s="79" t="s">
        <v>92</v>
      </c>
      <c r="E20" s="79" t="s">
        <v>178</v>
      </c>
      <c r="F20" s="79" t="s">
        <v>509</v>
      </c>
      <c r="G20" s="79">
        <v>19</v>
      </c>
      <c r="H20" s="80">
        <v>3</v>
      </c>
      <c r="I20" s="81">
        <v>1</v>
      </c>
      <c r="J20" s="82">
        <v>3</v>
      </c>
      <c r="K20" s="83"/>
      <c r="L20" s="84"/>
      <c r="M20" s="84"/>
      <c r="N20" s="85" t="s">
        <v>95</v>
      </c>
      <c r="O20" s="85">
        <v>900</v>
      </c>
      <c r="P20" s="85"/>
      <c r="Q20" s="84"/>
      <c r="R20" s="86">
        <v>3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4284.576</v>
      </c>
      <c r="AD20" s="91">
        <f t="shared" si="4"/>
        <v>0</v>
      </c>
      <c r="AE20" s="91">
        <f t="shared" si="2"/>
        <v>4284.576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510</v>
      </c>
      <c r="D21" s="79" t="s">
        <v>92</v>
      </c>
      <c r="E21" s="79" t="s">
        <v>97</v>
      </c>
      <c r="F21" s="79" t="s">
        <v>277</v>
      </c>
      <c r="G21" s="79">
        <v>42</v>
      </c>
      <c r="H21" s="80">
        <v>1</v>
      </c>
      <c r="I21" s="81">
        <v>1</v>
      </c>
      <c r="J21" s="82">
        <v>1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1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3157.056</v>
      </c>
      <c r="AD21" s="91">
        <f t="shared" si="4"/>
        <v>0</v>
      </c>
      <c r="AE21" s="91">
        <f t="shared" si="2"/>
        <v>3157.056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511</v>
      </c>
      <c r="D22" s="79" t="s">
        <v>92</v>
      </c>
      <c r="E22" s="79" t="s">
        <v>317</v>
      </c>
      <c r="F22" s="79" t="s">
        <v>506</v>
      </c>
      <c r="G22" s="79">
        <v>45</v>
      </c>
      <c r="H22" s="80">
        <v>2</v>
      </c>
      <c r="I22" s="81">
        <v>3</v>
      </c>
      <c r="J22" s="82">
        <v>6</v>
      </c>
      <c r="K22" s="83"/>
      <c r="L22" s="84"/>
      <c r="M22" s="84"/>
      <c r="N22" s="85" t="s">
        <v>95</v>
      </c>
      <c r="O22" s="85">
        <v>3800</v>
      </c>
      <c r="P22" s="85"/>
      <c r="Q22" s="84"/>
      <c r="R22" s="86">
        <v>2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20295.36</v>
      </c>
      <c r="AD22" s="91">
        <f t="shared" si="4"/>
        <v>0</v>
      </c>
      <c r="AE22" s="91">
        <f t="shared" si="2"/>
        <v>20295.36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512</v>
      </c>
      <c r="D23" s="79" t="s">
        <v>92</v>
      </c>
      <c r="E23" s="79" t="s">
        <v>317</v>
      </c>
      <c r="F23" s="79" t="s">
        <v>506</v>
      </c>
      <c r="G23" s="79">
        <v>45</v>
      </c>
      <c r="H23" s="80">
        <v>2</v>
      </c>
      <c r="I23" s="81">
        <v>3</v>
      </c>
      <c r="J23" s="82">
        <v>6</v>
      </c>
      <c r="K23" s="83"/>
      <c r="L23" s="84"/>
      <c r="M23" s="84"/>
      <c r="N23" s="85" t="s">
        <v>95</v>
      </c>
      <c r="O23" s="85">
        <v>3800</v>
      </c>
      <c r="P23" s="85"/>
      <c r="Q23" s="84"/>
      <c r="R23" s="86">
        <v>2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20295.36</v>
      </c>
      <c r="AD23" s="91">
        <f t="shared" si="4"/>
        <v>0</v>
      </c>
      <c r="AE23" s="91">
        <f t="shared" si="2"/>
        <v>20295.36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513</v>
      </c>
      <c r="D24" s="79" t="s">
        <v>92</v>
      </c>
      <c r="E24" s="79" t="s">
        <v>317</v>
      </c>
      <c r="F24" s="79" t="s">
        <v>506</v>
      </c>
      <c r="G24" s="79">
        <v>45</v>
      </c>
      <c r="H24" s="80">
        <v>2</v>
      </c>
      <c r="I24" s="81">
        <v>3</v>
      </c>
      <c r="J24" s="82">
        <v>6</v>
      </c>
      <c r="K24" s="83"/>
      <c r="L24" s="84"/>
      <c r="M24" s="84"/>
      <c r="N24" s="85" t="s">
        <v>95</v>
      </c>
      <c r="O24" s="85">
        <v>3800</v>
      </c>
      <c r="P24" s="85"/>
      <c r="Q24" s="84"/>
      <c r="R24" s="86">
        <v>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20295.36</v>
      </c>
      <c r="AD24" s="91">
        <f t="shared" si="4"/>
        <v>0</v>
      </c>
      <c r="AE24" s="91">
        <f t="shared" si="2"/>
        <v>20295.36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411</v>
      </c>
      <c r="D25" s="79" t="s">
        <v>92</v>
      </c>
      <c r="E25" s="79" t="s">
        <v>505</v>
      </c>
      <c r="F25" s="79" t="s">
        <v>506</v>
      </c>
      <c r="G25" s="79">
        <v>34</v>
      </c>
      <c r="H25" s="80">
        <v>2</v>
      </c>
      <c r="I25" s="81">
        <v>3</v>
      </c>
      <c r="J25" s="82">
        <v>6</v>
      </c>
      <c r="K25" s="83"/>
      <c r="L25" s="84"/>
      <c r="M25" s="84"/>
      <c r="N25" s="85" t="s">
        <v>95</v>
      </c>
      <c r="O25" s="85">
        <v>3000</v>
      </c>
      <c r="P25" s="85"/>
      <c r="Q25" s="84"/>
      <c r="R25" s="86">
        <v>2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15334.272000000001</v>
      </c>
      <c r="AD25" s="91">
        <f t="shared" si="4"/>
        <v>0</v>
      </c>
      <c r="AE25" s="91">
        <f t="shared" si="2"/>
        <v>15334.272000000001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411</v>
      </c>
      <c r="D26" s="79" t="s">
        <v>92</v>
      </c>
      <c r="E26" s="79" t="s">
        <v>178</v>
      </c>
      <c r="F26" s="79" t="s">
        <v>509</v>
      </c>
      <c r="G26" s="79">
        <v>19</v>
      </c>
      <c r="H26" s="80">
        <v>3</v>
      </c>
      <c r="I26" s="81">
        <v>1</v>
      </c>
      <c r="J26" s="82">
        <v>3</v>
      </c>
      <c r="K26" s="83"/>
      <c r="L26" s="84"/>
      <c r="M26" s="84"/>
      <c r="N26" s="85" t="s">
        <v>95</v>
      </c>
      <c r="O26" s="85">
        <v>900</v>
      </c>
      <c r="P26" s="85"/>
      <c r="Q26" s="84"/>
      <c r="R26" s="86">
        <v>3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4284.576</v>
      </c>
      <c r="AD26" s="91">
        <f t="shared" si="4"/>
        <v>0</v>
      </c>
      <c r="AE26" s="91">
        <f t="shared" si="2"/>
        <v>4284.576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514</v>
      </c>
      <c r="D27" s="79" t="s">
        <v>92</v>
      </c>
      <c r="E27" s="79" t="s">
        <v>505</v>
      </c>
      <c r="F27" s="79" t="s">
        <v>506</v>
      </c>
      <c r="G27" s="79">
        <v>34</v>
      </c>
      <c r="H27" s="80">
        <v>16</v>
      </c>
      <c r="I27" s="81">
        <v>3</v>
      </c>
      <c r="J27" s="82">
        <v>48</v>
      </c>
      <c r="K27" s="83"/>
      <c r="L27" s="84"/>
      <c r="M27" s="84"/>
      <c r="N27" s="85" t="s">
        <v>95</v>
      </c>
      <c r="O27" s="85">
        <v>3000</v>
      </c>
      <c r="P27" s="85"/>
      <c r="Q27" s="84"/>
      <c r="R27" s="86">
        <v>16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122674.17600000001</v>
      </c>
      <c r="AD27" s="91">
        <f t="shared" si="4"/>
        <v>0</v>
      </c>
      <c r="AE27" s="91">
        <f t="shared" si="2"/>
        <v>122674.17600000001</v>
      </c>
      <c r="AF27"/>
    </row>
    <row r="28" spans="1:32" ht="24.95" customHeight="1" x14ac:dyDescent="0.4">
      <c r="A28" s="78">
        <v>25</v>
      </c>
      <c r="B28" s="79" t="s">
        <v>253</v>
      </c>
      <c r="C28" s="79" t="s">
        <v>515</v>
      </c>
      <c r="D28" s="79" t="s">
        <v>92</v>
      </c>
      <c r="E28" s="79" t="s">
        <v>97</v>
      </c>
      <c r="F28" s="79" t="s">
        <v>277</v>
      </c>
      <c r="G28" s="79">
        <v>42</v>
      </c>
      <c r="H28" s="80">
        <v>3</v>
      </c>
      <c r="I28" s="81">
        <v>1</v>
      </c>
      <c r="J28" s="82">
        <v>3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3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9471.1679999999997</v>
      </c>
      <c r="AD28" s="91">
        <f t="shared" si="4"/>
        <v>0</v>
      </c>
      <c r="AE28" s="91">
        <f t="shared" si="2"/>
        <v>9471.1679999999997</v>
      </c>
      <c r="AF28"/>
    </row>
    <row r="29" spans="1:32" ht="36.75" customHeight="1" x14ac:dyDescent="0.4">
      <c r="A29" s="92"/>
      <c r="B29" s="93"/>
      <c r="C29" s="93"/>
      <c r="D29" s="93"/>
      <c r="E29" s="93"/>
      <c r="L29" s="94"/>
      <c r="S29" s="95"/>
      <c r="T29" s="95"/>
      <c r="U29" s="95"/>
      <c r="V29" s="96"/>
      <c r="W29" s="96"/>
      <c r="X29" s="90"/>
      <c r="AB29" s="90"/>
      <c r="AC29" s="97">
        <f>SUM(AC4:AC28)</f>
        <v>630283.67999999993</v>
      </c>
      <c r="AD29" s="97">
        <f>SUM(AD4:AD28)</f>
        <v>0</v>
      </c>
      <c r="AE29" s="97">
        <f>SUM(AE4:AE28)</f>
        <v>630283.67999999993</v>
      </c>
      <c r="AF29"/>
    </row>
    <row r="31" spans="1:32" x14ac:dyDescent="0.4">
      <c r="U31" s="117" t="s">
        <v>160</v>
      </c>
      <c r="V31" s="118"/>
      <c r="W31" s="119"/>
      <c r="X31" s="99">
        <f>SUM(V4:V28)</f>
        <v>0</v>
      </c>
    </row>
    <row r="32" spans="1:32" x14ac:dyDescent="0.4">
      <c r="U32" s="117" t="s">
        <v>161</v>
      </c>
      <c r="V32" s="118"/>
      <c r="W32" s="119"/>
      <c r="X32" s="99">
        <f>SUM(W4:W28)</f>
        <v>0</v>
      </c>
    </row>
    <row r="33" spans="21:24" x14ac:dyDescent="0.4">
      <c r="U33" s="117" t="s">
        <v>38</v>
      </c>
      <c r="V33" s="118"/>
      <c r="W33" s="119"/>
      <c r="X33" s="100"/>
    </row>
    <row r="34" spans="21:24" x14ac:dyDescent="0.4">
      <c r="U34" s="117" t="s">
        <v>39</v>
      </c>
      <c r="V34" s="118"/>
      <c r="W34" s="119"/>
      <c r="X34" s="100"/>
    </row>
    <row r="35" spans="21:24" x14ac:dyDescent="0.4">
      <c r="U35" s="117" t="s">
        <v>40</v>
      </c>
      <c r="V35" s="118"/>
      <c r="W35" s="119"/>
      <c r="X35" s="100"/>
    </row>
    <row r="36" spans="21:24" x14ac:dyDescent="0.4">
      <c r="U36" s="117" t="s">
        <v>162</v>
      </c>
      <c r="V36" s="118"/>
      <c r="W36" s="119"/>
      <c r="X36" s="100"/>
    </row>
    <row r="37" spans="21:24" x14ac:dyDescent="0.4">
      <c r="U37" s="117" t="s">
        <v>163</v>
      </c>
      <c r="V37" s="118"/>
      <c r="W37" s="119"/>
      <c r="X37" s="99">
        <f>SUM(X31:X36)</f>
        <v>0</v>
      </c>
    </row>
    <row r="38" spans="21:24" x14ac:dyDescent="0.4">
      <c r="U38" s="117" t="s">
        <v>164</v>
      </c>
      <c r="V38" s="118"/>
      <c r="W38" s="119"/>
      <c r="X38" s="99">
        <f>X37*1.1</f>
        <v>0</v>
      </c>
    </row>
  </sheetData>
  <autoFilter ref="A3:AF3"/>
  <mergeCells count="13">
    <mergeCell ref="AE2:AE3"/>
    <mergeCell ref="U38:W38"/>
    <mergeCell ref="U32:W32"/>
    <mergeCell ref="U33:W33"/>
    <mergeCell ref="U34:W34"/>
    <mergeCell ref="U35:W35"/>
    <mergeCell ref="U36:W36"/>
    <mergeCell ref="U37:W37"/>
    <mergeCell ref="U31:W31"/>
    <mergeCell ref="E2:J2"/>
    <mergeCell ref="L2:R2"/>
    <mergeCell ref="Y2:AA2"/>
    <mergeCell ref="AC2:AD2"/>
  </mergeCells>
  <phoneticPr fontId="5"/>
  <conditionalFormatting sqref="B4:J28 L4:R28">
    <cfRule type="containsBlanks" dxfId="11" priority="2">
      <formula>LEN(TRIM(B4))=0</formula>
    </cfRule>
  </conditionalFormatting>
  <conditionalFormatting sqref="Y4:AA28">
    <cfRule type="containsBlanks" dxfId="10" priority="1">
      <formula>LEN(TRIM(Y4))=0</formula>
    </cfRule>
  </conditionalFormatting>
  <dataValidations count="1">
    <dataValidation type="list" allowBlank="1" showInputMessage="1" showErrorMessage="1" sqref="L4:L28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showGridLines="0" view="pageBreakPreview" zoomScale="46" zoomScaleNormal="100" zoomScaleSheetLayoutView="85" workbookViewId="0">
      <pane xSplit="3" ySplit="3" topLeftCell="D19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516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356</v>
      </c>
      <c r="D4" s="79" t="s">
        <v>92</v>
      </c>
      <c r="E4" s="79" t="s">
        <v>97</v>
      </c>
      <c r="F4" s="79" t="s">
        <v>98</v>
      </c>
      <c r="G4" s="79">
        <v>42</v>
      </c>
      <c r="H4" s="80">
        <v>3</v>
      </c>
      <c r="I4" s="81">
        <v>1</v>
      </c>
      <c r="J4" s="82">
        <v>3</v>
      </c>
      <c r="K4" s="83"/>
      <c r="L4" s="84"/>
      <c r="M4" s="84"/>
      <c r="N4" s="85" t="s">
        <v>95</v>
      </c>
      <c r="O4" s="85">
        <v>2500</v>
      </c>
      <c r="P4" s="85"/>
      <c r="Q4" s="84"/>
      <c r="R4" s="86">
        <v>3</v>
      </c>
      <c r="S4" s="87"/>
      <c r="T4" s="88"/>
      <c r="U4" s="88"/>
      <c r="V4" s="89">
        <f t="shared" ref="V4:V32" si="0">T4*R4</f>
        <v>0</v>
      </c>
      <c r="W4" s="89">
        <f t="shared" ref="W4:W32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9471.1679999999997</v>
      </c>
      <c r="AD4" s="91">
        <f>Q4*R4*Y4*Z4*AA4/1000*$AB$1</f>
        <v>0</v>
      </c>
      <c r="AE4" s="91">
        <f t="shared" ref="AE4:AE32" si="2">AC4-AD4</f>
        <v>9471.1679999999997</v>
      </c>
      <c r="AF4"/>
    </row>
    <row r="5" spans="1:32" ht="24.95" customHeight="1" x14ac:dyDescent="0.4">
      <c r="A5" s="78">
        <v>2</v>
      </c>
      <c r="B5" s="79" t="s">
        <v>137</v>
      </c>
      <c r="C5" s="79" t="s">
        <v>517</v>
      </c>
      <c r="D5" s="79" t="s">
        <v>92</v>
      </c>
      <c r="E5" s="79" t="s">
        <v>340</v>
      </c>
      <c r="F5" s="79" t="s">
        <v>518</v>
      </c>
      <c r="G5" s="79">
        <v>38</v>
      </c>
      <c r="H5" s="80">
        <v>6</v>
      </c>
      <c r="I5" s="81">
        <v>3</v>
      </c>
      <c r="J5" s="82">
        <v>18</v>
      </c>
      <c r="K5" s="83"/>
      <c r="L5" s="84"/>
      <c r="M5" s="84"/>
      <c r="N5" s="85" t="s">
        <v>95</v>
      </c>
      <c r="O5" s="85">
        <v>1500</v>
      </c>
      <c r="P5" s="85"/>
      <c r="Q5" s="84"/>
      <c r="R5" s="86">
        <v>18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32" si="3">G5*J5*Y5*Z5*AA5/1000*$AB$1</f>
        <v>51414.912000000004</v>
      </c>
      <c r="AD5" s="91">
        <f t="shared" ref="AD5:AD32" si="4">Q5*R5*Y5*Z5*AA5/1000*$AB$1</f>
        <v>0</v>
      </c>
      <c r="AE5" s="91">
        <f t="shared" si="2"/>
        <v>51414.912000000004</v>
      </c>
      <c r="AF5"/>
    </row>
    <row r="6" spans="1:32" ht="24.95" customHeight="1" x14ac:dyDescent="0.4">
      <c r="A6" s="78">
        <v>3</v>
      </c>
      <c r="B6" s="79" t="s">
        <v>137</v>
      </c>
      <c r="C6" s="79" t="s">
        <v>459</v>
      </c>
      <c r="D6" s="79" t="s">
        <v>92</v>
      </c>
      <c r="E6" s="79" t="s">
        <v>360</v>
      </c>
      <c r="F6" s="79" t="s">
        <v>519</v>
      </c>
      <c r="G6" s="79">
        <v>30</v>
      </c>
      <c r="H6" s="80">
        <v>1</v>
      </c>
      <c r="I6" s="81">
        <v>1</v>
      </c>
      <c r="J6" s="82">
        <v>1</v>
      </c>
      <c r="K6" s="83"/>
      <c r="L6" s="84"/>
      <c r="M6" s="84"/>
      <c r="N6" s="85" t="s">
        <v>520</v>
      </c>
      <c r="O6" s="85">
        <v>4000</v>
      </c>
      <c r="P6" s="85"/>
      <c r="Q6" s="84"/>
      <c r="R6" s="86">
        <v>1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2255.04</v>
      </c>
      <c r="AD6" s="91">
        <f t="shared" si="4"/>
        <v>0</v>
      </c>
      <c r="AE6" s="91">
        <f t="shared" si="2"/>
        <v>2255.04</v>
      </c>
      <c r="AF6"/>
    </row>
    <row r="7" spans="1:32" ht="24.95" customHeight="1" x14ac:dyDescent="0.4">
      <c r="A7" s="78">
        <v>4</v>
      </c>
      <c r="B7" s="79" t="s">
        <v>137</v>
      </c>
      <c r="C7" s="79" t="s">
        <v>459</v>
      </c>
      <c r="D7" s="79" t="s">
        <v>92</v>
      </c>
      <c r="E7" s="79" t="s">
        <v>93</v>
      </c>
      <c r="F7" s="79" t="s">
        <v>99</v>
      </c>
      <c r="G7" s="79">
        <v>26</v>
      </c>
      <c r="H7" s="80">
        <v>1</v>
      </c>
      <c r="I7" s="81">
        <v>1</v>
      </c>
      <c r="J7" s="82">
        <v>1</v>
      </c>
      <c r="K7" s="83"/>
      <c r="L7" s="84"/>
      <c r="M7" s="84"/>
      <c r="N7" s="85" t="s">
        <v>95</v>
      </c>
      <c r="O7" s="85">
        <v>1000</v>
      </c>
      <c r="P7" s="85"/>
      <c r="Q7" s="84"/>
      <c r="R7" s="86">
        <v>1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1954.3679999999999</v>
      </c>
      <c r="AD7" s="91">
        <f t="shared" si="4"/>
        <v>0</v>
      </c>
      <c r="AE7" s="91">
        <f t="shared" si="2"/>
        <v>1954.3679999999999</v>
      </c>
      <c r="AF7"/>
    </row>
    <row r="8" spans="1:32" ht="24.95" customHeight="1" x14ac:dyDescent="0.4">
      <c r="A8" s="78">
        <v>5</v>
      </c>
      <c r="B8" s="79" t="s">
        <v>137</v>
      </c>
      <c r="C8" s="79" t="s">
        <v>459</v>
      </c>
      <c r="D8" s="79" t="s">
        <v>92</v>
      </c>
      <c r="E8" s="79" t="s">
        <v>178</v>
      </c>
      <c r="F8" s="79" t="s">
        <v>521</v>
      </c>
      <c r="G8" s="79">
        <v>19</v>
      </c>
      <c r="H8" s="80">
        <v>1</v>
      </c>
      <c r="I8" s="81">
        <v>1</v>
      </c>
      <c r="J8" s="82">
        <v>1</v>
      </c>
      <c r="K8" s="83"/>
      <c r="L8" s="84"/>
      <c r="M8" s="84"/>
      <c r="N8" s="85" t="s">
        <v>115</v>
      </c>
      <c r="O8" s="85">
        <v>800</v>
      </c>
      <c r="P8" s="85"/>
      <c r="Q8" s="84"/>
      <c r="R8" s="86">
        <v>1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1428.192</v>
      </c>
      <c r="AD8" s="91">
        <f t="shared" si="4"/>
        <v>0</v>
      </c>
      <c r="AE8" s="91">
        <f t="shared" si="2"/>
        <v>1428.192</v>
      </c>
      <c r="AF8"/>
    </row>
    <row r="9" spans="1:32" ht="24.95" customHeight="1" x14ac:dyDescent="0.4">
      <c r="A9" s="78">
        <v>6</v>
      </c>
      <c r="B9" s="79" t="s">
        <v>137</v>
      </c>
      <c r="C9" s="79" t="s">
        <v>419</v>
      </c>
      <c r="D9" s="79" t="s">
        <v>92</v>
      </c>
      <c r="E9" s="79" t="s">
        <v>97</v>
      </c>
      <c r="F9" s="79" t="s">
        <v>420</v>
      </c>
      <c r="G9" s="79">
        <v>42</v>
      </c>
      <c r="H9" s="80">
        <v>2</v>
      </c>
      <c r="I9" s="81">
        <v>1</v>
      </c>
      <c r="J9" s="82">
        <v>2</v>
      </c>
      <c r="K9" s="83"/>
      <c r="L9" s="84"/>
      <c r="M9" s="84"/>
      <c r="N9" s="85" t="s">
        <v>95</v>
      </c>
      <c r="O9" s="85">
        <v>2500</v>
      </c>
      <c r="P9" s="85"/>
      <c r="Q9" s="84"/>
      <c r="R9" s="86">
        <v>2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6314.1120000000001</v>
      </c>
      <c r="AD9" s="91">
        <f t="shared" si="4"/>
        <v>0</v>
      </c>
      <c r="AE9" s="91">
        <f t="shared" si="2"/>
        <v>6314.1120000000001</v>
      </c>
      <c r="AF9"/>
    </row>
    <row r="10" spans="1:32" ht="24.95" customHeight="1" x14ac:dyDescent="0.4">
      <c r="A10" s="78">
        <v>7</v>
      </c>
      <c r="B10" s="79" t="s">
        <v>137</v>
      </c>
      <c r="C10" s="79" t="s">
        <v>419</v>
      </c>
      <c r="D10" s="79" t="s">
        <v>92</v>
      </c>
      <c r="E10" s="79" t="s">
        <v>93</v>
      </c>
      <c r="F10" s="79" t="s">
        <v>271</v>
      </c>
      <c r="G10" s="79">
        <v>26</v>
      </c>
      <c r="H10" s="80">
        <v>1</v>
      </c>
      <c r="I10" s="81">
        <v>1</v>
      </c>
      <c r="J10" s="82">
        <v>1</v>
      </c>
      <c r="K10" s="83"/>
      <c r="L10" s="84"/>
      <c r="M10" s="84"/>
      <c r="N10" s="85" t="s">
        <v>95</v>
      </c>
      <c r="O10" s="85">
        <v>1000</v>
      </c>
      <c r="P10" s="85"/>
      <c r="Q10" s="84"/>
      <c r="R10" s="86">
        <v>1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1954.3679999999999</v>
      </c>
      <c r="AD10" s="91">
        <f t="shared" si="4"/>
        <v>0</v>
      </c>
      <c r="AE10" s="91">
        <f t="shared" si="2"/>
        <v>1954.3679999999999</v>
      </c>
      <c r="AF10"/>
    </row>
    <row r="11" spans="1:32" ht="24.95" customHeight="1" x14ac:dyDescent="0.4">
      <c r="A11" s="78">
        <v>8</v>
      </c>
      <c r="B11" s="79" t="s">
        <v>137</v>
      </c>
      <c r="C11" s="79" t="s">
        <v>356</v>
      </c>
      <c r="D11" s="79" t="s">
        <v>92</v>
      </c>
      <c r="E11" s="79" t="s">
        <v>97</v>
      </c>
      <c r="F11" s="79" t="s">
        <v>420</v>
      </c>
      <c r="G11" s="79">
        <v>42</v>
      </c>
      <c r="H11" s="80">
        <v>10</v>
      </c>
      <c r="I11" s="81">
        <v>1</v>
      </c>
      <c r="J11" s="82">
        <v>10</v>
      </c>
      <c r="K11" s="83"/>
      <c r="L11" s="84"/>
      <c r="M11" s="84"/>
      <c r="N11" s="85" t="s">
        <v>95</v>
      </c>
      <c r="O11" s="85">
        <v>2500</v>
      </c>
      <c r="P11" s="85"/>
      <c r="Q11" s="84"/>
      <c r="R11" s="86">
        <v>10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31570.560000000001</v>
      </c>
      <c r="AD11" s="91">
        <f t="shared" si="4"/>
        <v>0</v>
      </c>
      <c r="AE11" s="91">
        <f t="shared" si="2"/>
        <v>31570.560000000001</v>
      </c>
      <c r="AF11"/>
    </row>
    <row r="12" spans="1:32" ht="24.95" customHeight="1" x14ac:dyDescent="0.4">
      <c r="A12" s="78">
        <v>9</v>
      </c>
      <c r="B12" s="79" t="s">
        <v>137</v>
      </c>
      <c r="C12" s="79" t="s">
        <v>143</v>
      </c>
      <c r="D12" s="79" t="s">
        <v>522</v>
      </c>
      <c r="E12" s="79" t="s">
        <v>523</v>
      </c>
      <c r="F12" s="79" t="s">
        <v>524</v>
      </c>
      <c r="G12" s="79">
        <v>263</v>
      </c>
      <c r="H12" s="80">
        <v>6</v>
      </c>
      <c r="I12" s="81">
        <v>1</v>
      </c>
      <c r="J12" s="82">
        <v>6</v>
      </c>
      <c r="K12" s="83"/>
      <c r="L12" s="84"/>
      <c r="M12" s="84"/>
      <c r="N12" s="85" t="s">
        <v>95</v>
      </c>
      <c r="O12" s="85">
        <v>9200</v>
      </c>
      <c r="P12" s="85"/>
      <c r="Q12" s="84"/>
      <c r="R12" s="86">
        <v>6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118615.10399999999</v>
      </c>
      <c r="AD12" s="91">
        <f t="shared" si="4"/>
        <v>0</v>
      </c>
      <c r="AE12" s="91">
        <f t="shared" si="2"/>
        <v>118615.10399999999</v>
      </c>
      <c r="AF12"/>
    </row>
    <row r="13" spans="1:32" ht="24.95" customHeight="1" x14ac:dyDescent="0.4">
      <c r="A13" s="78">
        <v>10</v>
      </c>
      <c r="B13" s="79" t="s">
        <v>137</v>
      </c>
      <c r="C13" s="79" t="s">
        <v>143</v>
      </c>
      <c r="D13" s="79" t="s">
        <v>525</v>
      </c>
      <c r="E13" s="79" t="s">
        <v>526</v>
      </c>
      <c r="F13" s="79" t="s">
        <v>478</v>
      </c>
      <c r="G13" s="79">
        <v>84</v>
      </c>
      <c r="H13" s="80">
        <v>5</v>
      </c>
      <c r="I13" s="81">
        <v>1</v>
      </c>
      <c r="J13" s="82">
        <v>5</v>
      </c>
      <c r="K13" s="83"/>
      <c r="L13" s="84"/>
      <c r="M13" s="84"/>
      <c r="N13" s="85" t="s">
        <v>95</v>
      </c>
      <c r="O13" s="85">
        <v>4900</v>
      </c>
      <c r="P13" s="85"/>
      <c r="Q13" s="84"/>
      <c r="R13" s="86">
        <v>5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31570.560000000001</v>
      </c>
      <c r="AD13" s="91">
        <f t="shared" si="4"/>
        <v>0</v>
      </c>
      <c r="AE13" s="91">
        <f t="shared" si="2"/>
        <v>31570.560000000001</v>
      </c>
      <c r="AF13"/>
    </row>
    <row r="14" spans="1:32" ht="24.95" customHeight="1" x14ac:dyDescent="0.4">
      <c r="A14" s="78">
        <v>11</v>
      </c>
      <c r="B14" s="79" t="s">
        <v>137</v>
      </c>
      <c r="C14" s="79" t="s">
        <v>527</v>
      </c>
      <c r="D14" s="79" t="s">
        <v>92</v>
      </c>
      <c r="E14" s="79" t="s">
        <v>340</v>
      </c>
      <c r="F14" s="79" t="s">
        <v>518</v>
      </c>
      <c r="G14" s="79">
        <v>38</v>
      </c>
      <c r="H14" s="80">
        <v>2</v>
      </c>
      <c r="I14" s="81">
        <v>3</v>
      </c>
      <c r="J14" s="82">
        <v>6</v>
      </c>
      <c r="K14" s="83"/>
      <c r="L14" s="84"/>
      <c r="M14" s="84"/>
      <c r="N14" s="85" t="s">
        <v>95</v>
      </c>
      <c r="O14" s="85">
        <v>1500</v>
      </c>
      <c r="P14" s="85"/>
      <c r="Q14" s="84"/>
      <c r="R14" s="86">
        <v>6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17138.304</v>
      </c>
      <c r="AD14" s="91">
        <f t="shared" si="4"/>
        <v>0</v>
      </c>
      <c r="AE14" s="91">
        <f t="shared" si="2"/>
        <v>17138.304</v>
      </c>
      <c r="AF14"/>
    </row>
    <row r="15" spans="1:32" ht="24.95" customHeight="1" x14ac:dyDescent="0.4">
      <c r="A15" s="78">
        <v>12</v>
      </c>
      <c r="B15" s="79" t="s">
        <v>137</v>
      </c>
      <c r="C15" s="79" t="s">
        <v>528</v>
      </c>
      <c r="D15" s="79" t="s">
        <v>92</v>
      </c>
      <c r="E15" s="79" t="s">
        <v>97</v>
      </c>
      <c r="F15" s="79" t="s">
        <v>98</v>
      </c>
      <c r="G15" s="79">
        <v>42</v>
      </c>
      <c r="H15" s="80">
        <v>1</v>
      </c>
      <c r="I15" s="81">
        <v>1</v>
      </c>
      <c r="J15" s="82">
        <v>1</v>
      </c>
      <c r="K15" s="83"/>
      <c r="L15" s="84"/>
      <c r="M15" s="84"/>
      <c r="N15" s="85" t="s">
        <v>95</v>
      </c>
      <c r="O15" s="85">
        <v>2500</v>
      </c>
      <c r="P15" s="85"/>
      <c r="Q15" s="84"/>
      <c r="R15" s="86">
        <v>1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3157.056</v>
      </c>
      <c r="AD15" s="91">
        <f t="shared" si="4"/>
        <v>0</v>
      </c>
      <c r="AE15" s="91">
        <f t="shared" si="2"/>
        <v>3157.056</v>
      </c>
      <c r="AF15"/>
    </row>
    <row r="16" spans="1:32" ht="24.95" customHeight="1" x14ac:dyDescent="0.4">
      <c r="A16" s="78">
        <v>13</v>
      </c>
      <c r="B16" s="79" t="s">
        <v>137</v>
      </c>
      <c r="C16" s="79" t="s">
        <v>529</v>
      </c>
      <c r="D16" s="79" t="s">
        <v>92</v>
      </c>
      <c r="E16" s="79" t="s">
        <v>178</v>
      </c>
      <c r="F16" s="79" t="s">
        <v>179</v>
      </c>
      <c r="G16" s="79">
        <v>19</v>
      </c>
      <c r="H16" s="80">
        <v>3</v>
      </c>
      <c r="I16" s="81">
        <v>1</v>
      </c>
      <c r="J16" s="82">
        <v>3</v>
      </c>
      <c r="K16" s="83"/>
      <c r="L16" s="84"/>
      <c r="M16" s="84"/>
      <c r="N16" s="85" t="s">
        <v>115</v>
      </c>
      <c r="O16" s="85">
        <v>700</v>
      </c>
      <c r="P16" s="85"/>
      <c r="Q16" s="84"/>
      <c r="R16" s="86">
        <v>3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4284.576</v>
      </c>
      <c r="AD16" s="91">
        <f t="shared" si="4"/>
        <v>0</v>
      </c>
      <c r="AE16" s="91">
        <f t="shared" si="2"/>
        <v>4284.576</v>
      </c>
      <c r="AF16"/>
    </row>
    <row r="17" spans="1:32" ht="24.95" customHeight="1" x14ac:dyDescent="0.4">
      <c r="A17" s="78">
        <v>14</v>
      </c>
      <c r="B17" s="79" t="s">
        <v>137</v>
      </c>
      <c r="C17" s="79" t="s">
        <v>530</v>
      </c>
      <c r="D17" s="79" t="s">
        <v>92</v>
      </c>
      <c r="E17" s="79" t="s">
        <v>178</v>
      </c>
      <c r="F17" s="79" t="s">
        <v>179</v>
      </c>
      <c r="G17" s="79">
        <v>19</v>
      </c>
      <c r="H17" s="80">
        <v>3</v>
      </c>
      <c r="I17" s="81">
        <v>1</v>
      </c>
      <c r="J17" s="82">
        <v>3</v>
      </c>
      <c r="K17" s="83"/>
      <c r="L17" s="84"/>
      <c r="M17" s="84"/>
      <c r="N17" s="85" t="s">
        <v>115</v>
      </c>
      <c r="O17" s="85">
        <v>700</v>
      </c>
      <c r="P17" s="85"/>
      <c r="Q17" s="84"/>
      <c r="R17" s="86">
        <v>3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4284.576</v>
      </c>
      <c r="AD17" s="91">
        <f t="shared" si="4"/>
        <v>0</v>
      </c>
      <c r="AE17" s="91">
        <f t="shared" si="2"/>
        <v>4284.576</v>
      </c>
      <c r="AF17"/>
    </row>
    <row r="18" spans="1:32" ht="24.95" customHeight="1" x14ac:dyDescent="0.4">
      <c r="A18" s="78">
        <v>15</v>
      </c>
      <c r="B18" s="79" t="s">
        <v>137</v>
      </c>
      <c r="C18" s="79" t="s">
        <v>531</v>
      </c>
      <c r="D18" s="79" t="s">
        <v>92</v>
      </c>
      <c r="E18" s="79" t="s">
        <v>97</v>
      </c>
      <c r="F18" s="79" t="s">
        <v>532</v>
      </c>
      <c r="G18" s="79">
        <v>42</v>
      </c>
      <c r="H18" s="80">
        <v>2</v>
      </c>
      <c r="I18" s="81">
        <v>2</v>
      </c>
      <c r="J18" s="82">
        <v>4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4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12628.224</v>
      </c>
      <c r="AD18" s="91">
        <f t="shared" si="4"/>
        <v>0</v>
      </c>
      <c r="AE18" s="91">
        <f t="shared" si="2"/>
        <v>12628.224</v>
      </c>
      <c r="AF18"/>
    </row>
    <row r="19" spans="1:32" ht="24.95" customHeight="1" x14ac:dyDescent="0.4">
      <c r="A19" s="78">
        <v>16</v>
      </c>
      <c r="B19" s="79" t="s">
        <v>137</v>
      </c>
      <c r="C19" s="79" t="s">
        <v>108</v>
      </c>
      <c r="D19" s="79" t="s">
        <v>92</v>
      </c>
      <c r="E19" s="79" t="s">
        <v>105</v>
      </c>
      <c r="F19" s="79" t="s">
        <v>533</v>
      </c>
      <c r="G19" s="79">
        <v>60</v>
      </c>
      <c r="H19" s="80">
        <v>4</v>
      </c>
      <c r="I19" s="81">
        <v>1</v>
      </c>
      <c r="J19" s="82">
        <v>4</v>
      </c>
      <c r="K19" s="83"/>
      <c r="L19" s="84"/>
      <c r="M19" s="84"/>
      <c r="N19" s="85" t="s">
        <v>95</v>
      </c>
      <c r="O19" s="85">
        <v>1200</v>
      </c>
      <c r="P19" s="85"/>
      <c r="Q19" s="84"/>
      <c r="R19" s="86">
        <v>4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18040.32</v>
      </c>
      <c r="AD19" s="91">
        <f t="shared" si="4"/>
        <v>0</v>
      </c>
      <c r="AE19" s="91">
        <f t="shared" si="2"/>
        <v>18040.32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534</v>
      </c>
      <c r="D20" s="79" t="s">
        <v>92</v>
      </c>
      <c r="E20" s="79" t="s">
        <v>97</v>
      </c>
      <c r="F20" s="79" t="s">
        <v>107</v>
      </c>
      <c r="G20" s="79">
        <v>42</v>
      </c>
      <c r="H20" s="80">
        <v>4</v>
      </c>
      <c r="I20" s="81">
        <v>1</v>
      </c>
      <c r="J20" s="82">
        <v>4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4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12628.224</v>
      </c>
      <c r="AD20" s="91">
        <f t="shared" si="4"/>
        <v>0</v>
      </c>
      <c r="AE20" s="91">
        <f t="shared" si="2"/>
        <v>12628.224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411</v>
      </c>
      <c r="D21" s="79" t="s">
        <v>92</v>
      </c>
      <c r="E21" s="79" t="s">
        <v>178</v>
      </c>
      <c r="F21" s="79" t="s">
        <v>535</v>
      </c>
      <c r="G21" s="79">
        <v>19</v>
      </c>
      <c r="H21" s="80">
        <v>6</v>
      </c>
      <c r="I21" s="81">
        <v>1</v>
      </c>
      <c r="J21" s="82">
        <v>6</v>
      </c>
      <c r="K21" s="83"/>
      <c r="L21" s="84"/>
      <c r="M21" s="84"/>
      <c r="N21" s="85" t="s">
        <v>115</v>
      </c>
      <c r="O21" s="85">
        <v>700</v>
      </c>
      <c r="P21" s="85"/>
      <c r="Q21" s="84"/>
      <c r="R21" s="86">
        <v>6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8569.152</v>
      </c>
      <c r="AD21" s="91">
        <f t="shared" si="4"/>
        <v>0</v>
      </c>
      <c r="AE21" s="91">
        <f t="shared" si="2"/>
        <v>8569.152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536</v>
      </c>
      <c r="D22" s="79" t="s">
        <v>92</v>
      </c>
      <c r="E22" s="79" t="s">
        <v>178</v>
      </c>
      <c r="F22" s="79" t="s">
        <v>179</v>
      </c>
      <c r="G22" s="79">
        <v>19</v>
      </c>
      <c r="H22" s="80">
        <v>5</v>
      </c>
      <c r="I22" s="81">
        <v>1</v>
      </c>
      <c r="J22" s="82">
        <v>5</v>
      </c>
      <c r="K22" s="83"/>
      <c r="L22" s="84"/>
      <c r="M22" s="84"/>
      <c r="N22" s="85" t="s">
        <v>115</v>
      </c>
      <c r="O22" s="85">
        <v>700</v>
      </c>
      <c r="P22" s="85"/>
      <c r="Q22" s="84"/>
      <c r="R22" s="86">
        <v>5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7140.96</v>
      </c>
      <c r="AD22" s="91">
        <f t="shared" si="4"/>
        <v>0</v>
      </c>
      <c r="AE22" s="91">
        <f t="shared" si="2"/>
        <v>7140.96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537</v>
      </c>
      <c r="D23" s="79" t="s">
        <v>92</v>
      </c>
      <c r="E23" s="79" t="s">
        <v>178</v>
      </c>
      <c r="F23" s="79" t="s">
        <v>535</v>
      </c>
      <c r="G23" s="79">
        <v>19</v>
      </c>
      <c r="H23" s="80">
        <v>3</v>
      </c>
      <c r="I23" s="81">
        <v>1</v>
      </c>
      <c r="J23" s="82">
        <v>3</v>
      </c>
      <c r="K23" s="83"/>
      <c r="L23" s="84"/>
      <c r="M23" s="84"/>
      <c r="N23" s="85" t="s">
        <v>115</v>
      </c>
      <c r="O23" s="85">
        <v>700</v>
      </c>
      <c r="P23" s="85"/>
      <c r="Q23" s="84"/>
      <c r="R23" s="86">
        <v>3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4284.576</v>
      </c>
      <c r="AD23" s="91">
        <f t="shared" si="4"/>
        <v>0</v>
      </c>
      <c r="AE23" s="91">
        <f t="shared" si="2"/>
        <v>4284.576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529</v>
      </c>
      <c r="D24" s="79" t="s">
        <v>92</v>
      </c>
      <c r="E24" s="79" t="s">
        <v>178</v>
      </c>
      <c r="F24" s="79" t="s">
        <v>535</v>
      </c>
      <c r="G24" s="79">
        <v>19</v>
      </c>
      <c r="H24" s="80">
        <v>4</v>
      </c>
      <c r="I24" s="81">
        <v>1</v>
      </c>
      <c r="J24" s="82">
        <v>4</v>
      </c>
      <c r="K24" s="83"/>
      <c r="L24" s="84"/>
      <c r="M24" s="84"/>
      <c r="N24" s="85" t="s">
        <v>115</v>
      </c>
      <c r="O24" s="85">
        <v>700</v>
      </c>
      <c r="P24" s="85"/>
      <c r="Q24" s="84"/>
      <c r="R24" s="86">
        <v>4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5712.768</v>
      </c>
      <c r="AD24" s="91">
        <f t="shared" si="4"/>
        <v>0</v>
      </c>
      <c r="AE24" s="91">
        <f t="shared" si="2"/>
        <v>5712.768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530</v>
      </c>
      <c r="D25" s="79" t="s">
        <v>92</v>
      </c>
      <c r="E25" s="79" t="s">
        <v>178</v>
      </c>
      <c r="F25" s="79" t="s">
        <v>535</v>
      </c>
      <c r="G25" s="79">
        <v>19</v>
      </c>
      <c r="H25" s="80">
        <v>4</v>
      </c>
      <c r="I25" s="81">
        <v>1</v>
      </c>
      <c r="J25" s="82">
        <v>4</v>
      </c>
      <c r="K25" s="83"/>
      <c r="L25" s="84"/>
      <c r="M25" s="84"/>
      <c r="N25" s="85" t="s">
        <v>115</v>
      </c>
      <c r="O25" s="85">
        <v>700</v>
      </c>
      <c r="P25" s="85"/>
      <c r="Q25" s="84"/>
      <c r="R25" s="86">
        <v>4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5712.768</v>
      </c>
      <c r="AD25" s="91">
        <f t="shared" si="4"/>
        <v>0</v>
      </c>
      <c r="AE25" s="91">
        <f t="shared" si="2"/>
        <v>5712.768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538</v>
      </c>
      <c r="D26" s="79" t="s">
        <v>92</v>
      </c>
      <c r="E26" s="79" t="s">
        <v>178</v>
      </c>
      <c r="F26" s="79" t="s">
        <v>535</v>
      </c>
      <c r="G26" s="79">
        <v>19</v>
      </c>
      <c r="H26" s="80">
        <v>1</v>
      </c>
      <c r="I26" s="81">
        <v>1</v>
      </c>
      <c r="J26" s="82">
        <v>1</v>
      </c>
      <c r="K26" s="83"/>
      <c r="L26" s="84"/>
      <c r="M26" s="84"/>
      <c r="N26" s="85" t="s">
        <v>115</v>
      </c>
      <c r="O26" s="85">
        <v>700</v>
      </c>
      <c r="P26" s="85"/>
      <c r="Q26" s="84"/>
      <c r="R26" s="86">
        <v>1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1428.192</v>
      </c>
      <c r="AD26" s="91">
        <f t="shared" si="4"/>
        <v>0</v>
      </c>
      <c r="AE26" s="91">
        <f t="shared" si="2"/>
        <v>1428.192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539</v>
      </c>
      <c r="D27" s="79" t="s">
        <v>92</v>
      </c>
      <c r="E27" s="79" t="s">
        <v>340</v>
      </c>
      <c r="F27" s="79" t="s">
        <v>518</v>
      </c>
      <c r="G27" s="79">
        <v>38</v>
      </c>
      <c r="H27" s="80">
        <v>6</v>
      </c>
      <c r="I27" s="81">
        <v>3</v>
      </c>
      <c r="J27" s="82">
        <v>18</v>
      </c>
      <c r="K27" s="83"/>
      <c r="L27" s="84"/>
      <c r="M27" s="84"/>
      <c r="N27" s="85" t="s">
        <v>95</v>
      </c>
      <c r="O27" s="85">
        <v>1500</v>
      </c>
      <c r="P27" s="85"/>
      <c r="Q27" s="84"/>
      <c r="R27" s="86">
        <v>18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51414.912000000004</v>
      </c>
      <c r="AD27" s="91">
        <f t="shared" si="4"/>
        <v>0</v>
      </c>
      <c r="AE27" s="91">
        <f t="shared" si="2"/>
        <v>51414.912000000004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539</v>
      </c>
      <c r="D28" s="79" t="s">
        <v>92</v>
      </c>
      <c r="E28" s="79" t="s">
        <v>155</v>
      </c>
      <c r="F28" s="79" t="s">
        <v>271</v>
      </c>
      <c r="G28" s="79">
        <v>10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95</v>
      </c>
      <c r="O28" s="85">
        <v>600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751.68000000000006</v>
      </c>
      <c r="AD28" s="91">
        <f t="shared" si="4"/>
        <v>0</v>
      </c>
      <c r="AE28" s="91">
        <f t="shared" si="2"/>
        <v>751.68000000000006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539</v>
      </c>
      <c r="D29" s="79" t="s">
        <v>92</v>
      </c>
      <c r="E29" s="79" t="s">
        <v>97</v>
      </c>
      <c r="F29" s="79" t="s">
        <v>98</v>
      </c>
      <c r="G29" s="79">
        <v>42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2500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3157.056</v>
      </c>
      <c r="AD29" s="91">
        <f t="shared" si="4"/>
        <v>0</v>
      </c>
      <c r="AE29" s="91">
        <f t="shared" si="2"/>
        <v>3157.056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540</v>
      </c>
      <c r="D30" s="79" t="s">
        <v>541</v>
      </c>
      <c r="E30" s="79" t="s">
        <v>340</v>
      </c>
      <c r="F30" s="79" t="s">
        <v>471</v>
      </c>
      <c r="G30" s="79">
        <v>38</v>
      </c>
      <c r="H30" s="80">
        <v>24</v>
      </c>
      <c r="I30" s="81">
        <v>3</v>
      </c>
      <c r="J30" s="82">
        <v>72</v>
      </c>
      <c r="K30" s="83"/>
      <c r="L30" s="84"/>
      <c r="M30" s="84"/>
      <c r="N30" s="85" t="s">
        <v>95</v>
      </c>
      <c r="O30" s="85">
        <v>6600</v>
      </c>
      <c r="P30" s="85"/>
      <c r="Q30" s="84"/>
      <c r="R30" s="86">
        <v>24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205659.64800000002</v>
      </c>
      <c r="AD30" s="91">
        <f t="shared" si="4"/>
        <v>0</v>
      </c>
      <c r="AE30" s="91">
        <f t="shared" si="2"/>
        <v>205659.64800000002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542</v>
      </c>
      <c r="D31" s="79" t="s">
        <v>92</v>
      </c>
      <c r="E31" s="79" t="s">
        <v>523</v>
      </c>
      <c r="F31" s="79" t="s">
        <v>543</v>
      </c>
      <c r="G31" s="79">
        <v>263</v>
      </c>
      <c r="H31" s="80">
        <v>4</v>
      </c>
      <c r="I31" s="81">
        <v>1</v>
      </c>
      <c r="J31" s="82">
        <v>4</v>
      </c>
      <c r="K31" s="83"/>
      <c r="L31" s="84"/>
      <c r="M31" s="84"/>
      <c r="N31" s="85" t="s">
        <v>95</v>
      </c>
      <c r="O31" s="85">
        <v>10000</v>
      </c>
      <c r="P31" s="85"/>
      <c r="Q31" s="84"/>
      <c r="R31" s="86">
        <v>4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79076.736000000004</v>
      </c>
      <c r="AD31" s="91">
        <f t="shared" si="4"/>
        <v>0</v>
      </c>
      <c r="AE31" s="91">
        <f t="shared" si="2"/>
        <v>79076.736000000004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542</v>
      </c>
      <c r="D32" s="79" t="s">
        <v>92</v>
      </c>
      <c r="E32" s="79" t="s">
        <v>105</v>
      </c>
      <c r="F32" s="79" t="s">
        <v>544</v>
      </c>
      <c r="G32" s="79">
        <v>60</v>
      </c>
      <c r="H32" s="80">
        <v>8</v>
      </c>
      <c r="I32" s="81">
        <v>1</v>
      </c>
      <c r="J32" s="82">
        <v>8</v>
      </c>
      <c r="K32" s="83"/>
      <c r="L32" s="84"/>
      <c r="M32" s="84"/>
      <c r="N32" s="85" t="s">
        <v>95</v>
      </c>
      <c r="O32" s="85">
        <v>1200</v>
      </c>
      <c r="P32" s="85"/>
      <c r="Q32" s="84"/>
      <c r="R32" s="86">
        <v>8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36080.639999999999</v>
      </c>
      <c r="AD32" s="91">
        <f t="shared" si="4"/>
        <v>0</v>
      </c>
      <c r="AE32" s="91">
        <f t="shared" si="2"/>
        <v>36080.639999999999</v>
      </c>
      <c r="AF32"/>
    </row>
    <row r="33" spans="1:32" ht="36.75" customHeight="1" x14ac:dyDescent="0.4">
      <c r="A33" s="92"/>
      <c r="B33" s="93"/>
      <c r="C33" s="93"/>
      <c r="D33" s="93"/>
      <c r="E33" s="93"/>
      <c r="L33" s="94"/>
      <c r="S33" s="95"/>
      <c r="T33" s="95"/>
      <c r="U33" s="95"/>
      <c r="V33" s="96"/>
      <c r="W33" s="96"/>
      <c r="X33" s="90"/>
      <c r="AB33" s="90"/>
      <c r="AC33" s="97">
        <f>SUM(AC4:AC32)</f>
        <v>737698.75199999998</v>
      </c>
      <c r="AD33" s="97">
        <f>SUM(AD4:AD32)</f>
        <v>0</v>
      </c>
      <c r="AE33" s="97">
        <f>SUM(AE4:AE32)</f>
        <v>737698.75199999998</v>
      </c>
      <c r="AF33"/>
    </row>
    <row r="35" spans="1:32" x14ac:dyDescent="0.4">
      <c r="U35" s="117" t="s">
        <v>160</v>
      </c>
      <c r="V35" s="118"/>
      <c r="W35" s="119"/>
      <c r="X35" s="99">
        <f>SUM(V4:V32)</f>
        <v>0</v>
      </c>
    </row>
    <row r="36" spans="1:32" x14ac:dyDescent="0.4">
      <c r="U36" s="117" t="s">
        <v>161</v>
      </c>
      <c r="V36" s="118"/>
      <c r="W36" s="119"/>
      <c r="X36" s="99">
        <f>SUM(W4:W32)</f>
        <v>0</v>
      </c>
    </row>
    <row r="37" spans="1:32" x14ac:dyDescent="0.4">
      <c r="U37" s="117" t="s">
        <v>38</v>
      </c>
      <c r="V37" s="118"/>
      <c r="W37" s="119"/>
      <c r="X37" s="100"/>
    </row>
    <row r="38" spans="1:32" x14ac:dyDescent="0.4">
      <c r="U38" s="117" t="s">
        <v>39</v>
      </c>
      <c r="V38" s="118"/>
      <c r="W38" s="119"/>
      <c r="X38" s="100"/>
    </row>
    <row r="39" spans="1:32" x14ac:dyDescent="0.4">
      <c r="U39" s="117" t="s">
        <v>40</v>
      </c>
      <c r="V39" s="118"/>
      <c r="W39" s="119"/>
      <c r="X39" s="100"/>
    </row>
    <row r="40" spans="1:32" x14ac:dyDescent="0.4">
      <c r="U40" s="117" t="s">
        <v>162</v>
      </c>
      <c r="V40" s="118"/>
      <c r="W40" s="119"/>
      <c r="X40" s="100"/>
    </row>
    <row r="41" spans="1:32" x14ac:dyDescent="0.4">
      <c r="U41" s="117" t="s">
        <v>163</v>
      </c>
      <c r="V41" s="118"/>
      <c r="W41" s="119"/>
      <c r="X41" s="99">
        <f>SUM(X35:X40)</f>
        <v>0</v>
      </c>
    </row>
    <row r="42" spans="1:32" x14ac:dyDescent="0.4">
      <c r="U42" s="117" t="s">
        <v>164</v>
      </c>
      <c r="V42" s="118"/>
      <c r="W42" s="119"/>
      <c r="X42" s="99">
        <f>X41*1.1</f>
        <v>0</v>
      </c>
    </row>
  </sheetData>
  <autoFilter ref="A3:AF3"/>
  <mergeCells count="13">
    <mergeCell ref="AE2:AE3"/>
    <mergeCell ref="U42:W42"/>
    <mergeCell ref="U36:W36"/>
    <mergeCell ref="U37:W37"/>
    <mergeCell ref="U38:W38"/>
    <mergeCell ref="U39:W39"/>
    <mergeCell ref="U40:W40"/>
    <mergeCell ref="U41:W41"/>
    <mergeCell ref="U35:W35"/>
    <mergeCell ref="E2:J2"/>
    <mergeCell ref="L2:R2"/>
    <mergeCell ref="Y2:AA2"/>
    <mergeCell ref="AC2:AD2"/>
  </mergeCells>
  <phoneticPr fontId="5"/>
  <conditionalFormatting sqref="B4:J32 L4:R32">
    <cfRule type="containsBlanks" dxfId="9" priority="2">
      <formula>LEN(TRIM(B4))=0</formula>
    </cfRule>
  </conditionalFormatting>
  <conditionalFormatting sqref="Y4:AA32">
    <cfRule type="containsBlanks" dxfId="8" priority="1">
      <formula>LEN(TRIM(Y4))=0</formula>
    </cfRule>
  </conditionalFormatting>
  <dataValidations count="1">
    <dataValidation type="list" allowBlank="1" showInputMessage="1" showErrorMessage="1" sqref="L4:L3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2"/>
  <sheetViews>
    <sheetView showGridLines="0" view="pageBreakPreview" zoomScale="40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545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546</v>
      </c>
      <c r="D4" s="79" t="s">
        <v>92</v>
      </c>
      <c r="E4" s="79" t="s">
        <v>178</v>
      </c>
      <c r="F4" s="79" t="s">
        <v>547</v>
      </c>
      <c r="G4" s="79">
        <v>19</v>
      </c>
      <c r="H4" s="80">
        <v>1</v>
      </c>
      <c r="I4" s="81">
        <v>1</v>
      </c>
      <c r="J4" s="82">
        <v>1</v>
      </c>
      <c r="K4" s="83"/>
      <c r="L4" s="84"/>
      <c r="M4" s="84"/>
      <c r="N4" s="85" t="s">
        <v>115</v>
      </c>
      <c r="O4" s="85">
        <v>1200</v>
      </c>
      <c r="P4" s="85"/>
      <c r="Q4" s="84"/>
      <c r="R4" s="86">
        <v>1</v>
      </c>
      <c r="S4" s="87"/>
      <c r="T4" s="88"/>
      <c r="U4" s="88"/>
      <c r="V4" s="89">
        <f t="shared" ref="V4:V52" si="0">T4*R4</f>
        <v>0</v>
      </c>
      <c r="W4" s="89">
        <f t="shared" ref="W4:W52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1428.192</v>
      </c>
      <c r="AD4" s="91">
        <f>Q4*R4*Y4*Z4*AA4/1000*$AB$1</f>
        <v>0</v>
      </c>
      <c r="AE4" s="91">
        <f t="shared" ref="AE4:AE52" si="2">AC4-AD4</f>
        <v>1428.192</v>
      </c>
      <c r="AF4"/>
    </row>
    <row r="5" spans="1:32" ht="24.95" customHeight="1" x14ac:dyDescent="0.4">
      <c r="A5" s="78">
        <v>2</v>
      </c>
      <c r="B5" s="79" t="s">
        <v>90</v>
      </c>
      <c r="C5" s="79" t="s">
        <v>495</v>
      </c>
      <c r="D5" s="79" t="s">
        <v>92</v>
      </c>
      <c r="E5" s="79" t="s">
        <v>245</v>
      </c>
      <c r="F5" s="79" t="s">
        <v>179</v>
      </c>
      <c r="G5" s="79">
        <v>14</v>
      </c>
      <c r="H5" s="80">
        <v>1</v>
      </c>
      <c r="I5" s="81">
        <v>1</v>
      </c>
      <c r="J5" s="82">
        <v>1</v>
      </c>
      <c r="K5" s="83"/>
      <c r="L5" s="84"/>
      <c r="M5" s="84"/>
      <c r="N5" s="85" t="s">
        <v>95</v>
      </c>
      <c r="O5" s="85">
        <v>800</v>
      </c>
      <c r="P5" s="85"/>
      <c r="Q5" s="84"/>
      <c r="R5" s="86">
        <v>1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52" si="3">G5*J5*Y5*Z5*AA5/1000*$AB$1</f>
        <v>1052.3519999999999</v>
      </c>
      <c r="AD5" s="91">
        <f t="shared" ref="AD5:AD52" si="4">Q5*R5*Y5*Z5*AA5/1000*$AB$1</f>
        <v>0</v>
      </c>
      <c r="AE5" s="91">
        <f t="shared" si="2"/>
        <v>1052.3519999999999</v>
      </c>
      <c r="AF5"/>
    </row>
    <row r="6" spans="1:32" ht="24.95" customHeight="1" x14ac:dyDescent="0.4">
      <c r="A6" s="78">
        <v>3</v>
      </c>
      <c r="B6" s="79" t="s">
        <v>90</v>
      </c>
      <c r="C6" s="79" t="s">
        <v>495</v>
      </c>
      <c r="D6" s="79" t="s">
        <v>92</v>
      </c>
      <c r="E6" s="79" t="s">
        <v>396</v>
      </c>
      <c r="F6" s="79" t="s">
        <v>179</v>
      </c>
      <c r="G6" s="79">
        <v>29</v>
      </c>
      <c r="H6" s="80">
        <v>2</v>
      </c>
      <c r="I6" s="81">
        <v>1</v>
      </c>
      <c r="J6" s="82">
        <v>2</v>
      </c>
      <c r="K6" s="83"/>
      <c r="L6" s="84"/>
      <c r="M6" s="84"/>
      <c r="N6" s="85" t="s">
        <v>95</v>
      </c>
      <c r="O6" s="85">
        <v>1100</v>
      </c>
      <c r="P6" s="85"/>
      <c r="Q6" s="84"/>
      <c r="R6" s="86">
        <v>2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4359.7440000000006</v>
      </c>
      <c r="AD6" s="91">
        <f t="shared" si="4"/>
        <v>0</v>
      </c>
      <c r="AE6" s="91">
        <f t="shared" si="2"/>
        <v>4359.7440000000006</v>
      </c>
      <c r="AF6"/>
    </row>
    <row r="7" spans="1:32" ht="24.95" customHeight="1" x14ac:dyDescent="0.4">
      <c r="A7" s="78">
        <v>4</v>
      </c>
      <c r="B7" s="79" t="s">
        <v>90</v>
      </c>
      <c r="C7" s="79" t="s">
        <v>495</v>
      </c>
      <c r="D7" s="79" t="s">
        <v>92</v>
      </c>
      <c r="E7" s="79" t="s">
        <v>484</v>
      </c>
      <c r="F7" s="79" t="s">
        <v>101</v>
      </c>
      <c r="G7" s="79">
        <v>29</v>
      </c>
      <c r="H7" s="80">
        <v>1</v>
      </c>
      <c r="I7" s="81">
        <v>1</v>
      </c>
      <c r="J7" s="82">
        <v>1</v>
      </c>
      <c r="K7" s="83"/>
      <c r="L7" s="84"/>
      <c r="M7" s="84"/>
      <c r="N7" s="85" t="s">
        <v>115</v>
      </c>
      <c r="O7" s="85">
        <v>1200</v>
      </c>
      <c r="P7" s="85"/>
      <c r="Q7" s="84"/>
      <c r="R7" s="86">
        <v>1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2179.8720000000003</v>
      </c>
      <c r="AD7" s="91">
        <f t="shared" si="4"/>
        <v>0</v>
      </c>
      <c r="AE7" s="91">
        <f t="shared" si="2"/>
        <v>2179.8720000000003</v>
      </c>
      <c r="AF7"/>
    </row>
    <row r="8" spans="1:32" ht="24.95" customHeight="1" x14ac:dyDescent="0.4">
      <c r="A8" s="78">
        <v>5</v>
      </c>
      <c r="B8" s="79" t="s">
        <v>90</v>
      </c>
      <c r="C8" s="79" t="s">
        <v>498</v>
      </c>
      <c r="D8" s="79" t="s">
        <v>92</v>
      </c>
      <c r="E8" s="79" t="s">
        <v>396</v>
      </c>
      <c r="F8" s="79" t="s">
        <v>179</v>
      </c>
      <c r="G8" s="79">
        <v>29</v>
      </c>
      <c r="H8" s="80">
        <v>2</v>
      </c>
      <c r="I8" s="81">
        <v>1</v>
      </c>
      <c r="J8" s="82">
        <v>2</v>
      </c>
      <c r="K8" s="83"/>
      <c r="L8" s="84"/>
      <c r="M8" s="84"/>
      <c r="N8" s="85" t="s">
        <v>95</v>
      </c>
      <c r="O8" s="85">
        <v>1100</v>
      </c>
      <c r="P8" s="85"/>
      <c r="Q8" s="84"/>
      <c r="R8" s="86">
        <v>2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4359.7440000000006</v>
      </c>
      <c r="AD8" s="91">
        <f t="shared" si="4"/>
        <v>0</v>
      </c>
      <c r="AE8" s="91">
        <f t="shared" si="2"/>
        <v>4359.7440000000006</v>
      </c>
      <c r="AF8"/>
    </row>
    <row r="9" spans="1:32" ht="24.95" customHeight="1" x14ac:dyDescent="0.4">
      <c r="A9" s="78">
        <v>6</v>
      </c>
      <c r="B9" s="79" t="s">
        <v>90</v>
      </c>
      <c r="C9" s="79" t="s">
        <v>498</v>
      </c>
      <c r="D9" s="79" t="s">
        <v>92</v>
      </c>
      <c r="E9" s="79" t="s">
        <v>484</v>
      </c>
      <c r="F9" s="79" t="s">
        <v>101</v>
      </c>
      <c r="G9" s="79">
        <v>29</v>
      </c>
      <c r="H9" s="80">
        <v>2</v>
      </c>
      <c r="I9" s="81">
        <v>1</v>
      </c>
      <c r="J9" s="82">
        <v>2</v>
      </c>
      <c r="K9" s="83"/>
      <c r="L9" s="84"/>
      <c r="M9" s="84"/>
      <c r="N9" s="85" t="s">
        <v>115</v>
      </c>
      <c r="O9" s="85">
        <v>1200</v>
      </c>
      <c r="P9" s="85"/>
      <c r="Q9" s="84"/>
      <c r="R9" s="86">
        <v>2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4359.7440000000006</v>
      </c>
      <c r="AD9" s="91">
        <f t="shared" si="4"/>
        <v>0</v>
      </c>
      <c r="AE9" s="91">
        <f t="shared" si="2"/>
        <v>4359.7440000000006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498</v>
      </c>
      <c r="D10" s="79" t="s">
        <v>92</v>
      </c>
      <c r="E10" s="79" t="s">
        <v>480</v>
      </c>
      <c r="F10" s="79" t="s">
        <v>179</v>
      </c>
      <c r="G10" s="79">
        <v>14</v>
      </c>
      <c r="H10" s="80">
        <v>2</v>
      </c>
      <c r="I10" s="81">
        <v>1</v>
      </c>
      <c r="J10" s="82">
        <v>2</v>
      </c>
      <c r="K10" s="83"/>
      <c r="L10" s="84"/>
      <c r="M10" s="84"/>
      <c r="N10" s="85" t="s">
        <v>95</v>
      </c>
      <c r="O10" s="85">
        <v>800</v>
      </c>
      <c r="P10" s="85"/>
      <c r="Q10" s="84"/>
      <c r="R10" s="86">
        <v>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2104.7039999999997</v>
      </c>
      <c r="AD10" s="91">
        <f t="shared" si="4"/>
        <v>0</v>
      </c>
      <c r="AE10" s="91">
        <f t="shared" si="2"/>
        <v>2104.7039999999997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548</v>
      </c>
      <c r="D11" s="79" t="s">
        <v>92</v>
      </c>
      <c r="E11" s="79" t="s">
        <v>178</v>
      </c>
      <c r="F11" s="79" t="s">
        <v>179</v>
      </c>
      <c r="G11" s="79">
        <v>19</v>
      </c>
      <c r="H11" s="80">
        <v>2</v>
      </c>
      <c r="I11" s="81">
        <v>1</v>
      </c>
      <c r="J11" s="82">
        <v>2</v>
      </c>
      <c r="K11" s="83"/>
      <c r="L11" s="84"/>
      <c r="M11" s="84"/>
      <c r="N11" s="85" t="s">
        <v>95</v>
      </c>
      <c r="O11" s="85">
        <v>800</v>
      </c>
      <c r="P11" s="85"/>
      <c r="Q11" s="84"/>
      <c r="R11" s="86">
        <v>2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2856.384</v>
      </c>
      <c r="AD11" s="91">
        <f t="shared" si="4"/>
        <v>0</v>
      </c>
      <c r="AE11" s="91">
        <f t="shared" si="2"/>
        <v>2856.384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108</v>
      </c>
      <c r="D12" s="79" t="s">
        <v>92</v>
      </c>
      <c r="E12" s="79" t="s">
        <v>549</v>
      </c>
      <c r="F12" s="79" t="s">
        <v>550</v>
      </c>
      <c r="G12" s="79">
        <v>10</v>
      </c>
      <c r="H12" s="80">
        <v>2</v>
      </c>
      <c r="I12" s="81">
        <v>1</v>
      </c>
      <c r="J12" s="82">
        <v>2</v>
      </c>
      <c r="K12" s="83"/>
      <c r="L12" s="84"/>
      <c r="M12" s="84"/>
      <c r="N12" s="85" t="s">
        <v>115</v>
      </c>
      <c r="O12" s="85">
        <v>700</v>
      </c>
      <c r="P12" s="85"/>
      <c r="Q12" s="84"/>
      <c r="R12" s="86">
        <v>2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1503.3600000000001</v>
      </c>
      <c r="AD12" s="91">
        <f t="shared" si="4"/>
        <v>0</v>
      </c>
      <c r="AE12" s="91">
        <f t="shared" si="2"/>
        <v>1503.3600000000001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551</v>
      </c>
      <c r="D13" s="79" t="s">
        <v>92</v>
      </c>
      <c r="E13" s="79" t="s">
        <v>552</v>
      </c>
      <c r="F13" s="79" t="s">
        <v>553</v>
      </c>
      <c r="G13" s="79">
        <v>75</v>
      </c>
      <c r="H13" s="80">
        <v>1</v>
      </c>
      <c r="I13" s="81">
        <v>1</v>
      </c>
      <c r="J13" s="82">
        <v>1</v>
      </c>
      <c r="K13" s="83"/>
      <c r="L13" s="84"/>
      <c r="M13" s="84"/>
      <c r="N13" s="85" t="s">
        <v>115</v>
      </c>
      <c r="O13" s="85">
        <v>300</v>
      </c>
      <c r="P13" s="85"/>
      <c r="Q13" s="84"/>
      <c r="R13" s="86">
        <v>1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5637.6</v>
      </c>
      <c r="AD13" s="91">
        <f t="shared" si="4"/>
        <v>0</v>
      </c>
      <c r="AE13" s="91">
        <f t="shared" si="2"/>
        <v>5637.6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554</v>
      </c>
      <c r="D14" s="79" t="s">
        <v>92</v>
      </c>
      <c r="E14" s="79" t="s">
        <v>396</v>
      </c>
      <c r="F14" s="79" t="s">
        <v>179</v>
      </c>
      <c r="G14" s="79">
        <v>29</v>
      </c>
      <c r="H14" s="80">
        <v>1</v>
      </c>
      <c r="I14" s="81">
        <v>1</v>
      </c>
      <c r="J14" s="82">
        <v>1</v>
      </c>
      <c r="K14" s="83"/>
      <c r="L14" s="84"/>
      <c r="M14" s="84"/>
      <c r="N14" s="85" t="s">
        <v>95</v>
      </c>
      <c r="O14" s="85">
        <v>1100</v>
      </c>
      <c r="P14" s="85"/>
      <c r="Q14" s="84"/>
      <c r="R14" s="86">
        <v>1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2179.8720000000003</v>
      </c>
      <c r="AD14" s="91">
        <f t="shared" si="4"/>
        <v>0</v>
      </c>
      <c r="AE14" s="91">
        <f t="shared" si="2"/>
        <v>2179.8720000000003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102</v>
      </c>
      <c r="D15" s="79" t="s">
        <v>92</v>
      </c>
      <c r="E15" s="79" t="s">
        <v>396</v>
      </c>
      <c r="F15" s="79" t="s">
        <v>179</v>
      </c>
      <c r="G15" s="79">
        <v>29</v>
      </c>
      <c r="H15" s="80">
        <v>16</v>
      </c>
      <c r="I15" s="81">
        <v>1</v>
      </c>
      <c r="J15" s="82">
        <v>16</v>
      </c>
      <c r="K15" s="83"/>
      <c r="L15" s="84"/>
      <c r="M15" s="84"/>
      <c r="N15" s="85" t="s">
        <v>95</v>
      </c>
      <c r="O15" s="85">
        <v>1100</v>
      </c>
      <c r="P15" s="85"/>
      <c r="Q15" s="84"/>
      <c r="R15" s="86">
        <v>16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34877.952000000005</v>
      </c>
      <c r="AD15" s="91">
        <f t="shared" si="4"/>
        <v>0</v>
      </c>
      <c r="AE15" s="91">
        <f t="shared" si="2"/>
        <v>34877.952000000005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102</v>
      </c>
      <c r="D16" s="79" t="s">
        <v>92</v>
      </c>
      <c r="E16" s="79" t="s">
        <v>245</v>
      </c>
      <c r="F16" s="79" t="s">
        <v>179</v>
      </c>
      <c r="G16" s="79">
        <v>14</v>
      </c>
      <c r="H16" s="80">
        <v>2</v>
      </c>
      <c r="I16" s="81">
        <v>1</v>
      </c>
      <c r="J16" s="82">
        <v>2</v>
      </c>
      <c r="K16" s="83"/>
      <c r="L16" s="84"/>
      <c r="M16" s="84"/>
      <c r="N16" s="85" t="s">
        <v>95</v>
      </c>
      <c r="O16" s="85">
        <v>800</v>
      </c>
      <c r="P16" s="85"/>
      <c r="Q16" s="84"/>
      <c r="R16" s="86">
        <v>2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2104.7039999999997</v>
      </c>
      <c r="AD16" s="91">
        <f t="shared" si="4"/>
        <v>0</v>
      </c>
      <c r="AE16" s="91">
        <f t="shared" si="2"/>
        <v>2104.7039999999997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555</v>
      </c>
      <c r="D17" s="79" t="s">
        <v>92</v>
      </c>
      <c r="E17" s="79" t="s">
        <v>178</v>
      </c>
      <c r="F17" s="79" t="s">
        <v>179</v>
      </c>
      <c r="G17" s="79">
        <v>19</v>
      </c>
      <c r="H17" s="80">
        <v>2</v>
      </c>
      <c r="I17" s="81">
        <v>1</v>
      </c>
      <c r="J17" s="82">
        <v>2</v>
      </c>
      <c r="K17" s="83"/>
      <c r="L17" s="84"/>
      <c r="M17" s="84"/>
      <c r="N17" s="85" t="s">
        <v>95</v>
      </c>
      <c r="O17" s="85">
        <v>800</v>
      </c>
      <c r="P17" s="85"/>
      <c r="Q17" s="84"/>
      <c r="R17" s="86">
        <v>2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2856.384</v>
      </c>
      <c r="AD17" s="91">
        <f t="shared" si="4"/>
        <v>0</v>
      </c>
      <c r="AE17" s="91">
        <f t="shared" si="2"/>
        <v>2856.384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556</v>
      </c>
      <c r="D18" s="79" t="s">
        <v>92</v>
      </c>
      <c r="E18" s="79" t="s">
        <v>168</v>
      </c>
      <c r="F18" s="79" t="s">
        <v>557</v>
      </c>
      <c r="G18" s="79">
        <v>34</v>
      </c>
      <c r="H18" s="80">
        <v>2</v>
      </c>
      <c r="I18" s="81">
        <v>2</v>
      </c>
      <c r="J18" s="82">
        <v>4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4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10222.848</v>
      </c>
      <c r="AD18" s="91">
        <f t="shared" si="4"/>
        <v>0</v>
      </c>
      <c r="AE18" s="91">
        <f t="shared" si="2"/>
        <v>10222.848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556</v>
      </c>
      <c r="D19" s="79" t="s">
        <v>92</v>
      </c>
      <c r="E19" s="79" t="s">
        <v>245</v>
      </c>
      <c r="F19" s="79" t="s">
        <v>179</v>
      </c>
      <c r="G19" s="79">
        <v>14</v>
      </c>
      <c r="H19" s="80">
        <v>3</v>
      </c>
      <c r="I19" s="81">
        <v>1</v>
      </c>
      <c r="J19" s="82">
        <v>3</v>
      </c>
      <c r="K19" s="83"/>
      <c r="L19" s="84"/>
      <c r="M19" s="84"/>
      <c r="N19" s="85" t="s">
        <v>95</v>
      </c>
      <c r="O19" s="85">
        <v>800</v>
      </c>
      <c r="P19" s="85"/>
      <c r="Q19" s="84"/>
      <c r="R19" s="86">
        <v>3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3157.056</v>
      </c>
      <c r="AD19" s="91">
        <f t="shared" si="4"/>
        <v>0</v>
      </c>
      <c r="AE19" s="91">
        <f t="shared" si="2"/>
        <v>3157.056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411</v>
      </c>
      <c r="D20" s="79" t="s">
        <v>92</v>
      </c>
      <c r="E20" s="79" t="s">
        <v>178</v>
      </c>
      <c r="F20" s="79" t="s">
        <v>179</v>
      </c>
      <c r="G20" s="79">
        <v>19</v>
      </c>
      <c r="H20" s="80">
        <v>6</v>
      </c>
      <c r="I20" s="81">
        <v>1</v>
      </c>
      <c r="J20" s="82">
        <v>6</v>
      </c>
      <c r="K20" s="83"/>
      <c r="L20" s="84"/>
      <c r="M20" s="84"/>
      <c r="N20" s="85" t="s">
        <v>95</v>
      </c>
      <c r="O20" s="85">
        <v>800</v>
      </c>
      <c r="P20" s="85"/>
      <c r="Q20" s="84"/>
      <c r="R20" s="86">
        <v>6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8569.152</v>
      </c>
      <c r="AD20" s="91">
        <f t="shared" si="4"/>
        <v>0</v>
      </c>
      <c r="AE20" s="91">
        <f t="shared" si="2"/>
        <v>8569.152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558</v>
      </c>
      <c r="D21" s="79" t="s">
        <v>92</v>
      </c>
      <c r="E21" s="79" t="s">
        <v>396</v>
      </c>
      <c r="F21" s="79" t="s">
        <v>179</v>
      </c>
      <c r="G21" s="79">
        <v>29</v>
      </c>
      <c r="H21" s="80">
        <v>8</v>
      </c>
      <c r="I21" s="81">
        <v>1</v>
      </c>
      <c r="J21" s="82">
        <v>8</v>
      </c>
      <c r="K21" s="83"/>
      <c r="L21" s="84"/>
      <c r="M21" s="84"/>
      <c r="N21" s="85" t="s">
        <v>95</v>
      </c>
      <c r="O21" s="85">
        <v>1100</v>
      </c>
      <c r="P21" s="85"/>
      <c r="Q21" s="84"/>
      <c r="R21" s="86">
        <v>8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17438.976000000002</v>
      </c>
      <c r="AD21" s="91">
        <f t="shared" si="4"/>
        <v>0</v>
      </c>
      <c r="AE21" s="91">
        <f t="shared" si="2"/>
        <v>17438.976000000002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559</v>
      </c>
      <c r="D22" s="79" t="s">
        <v>92</v>
      </c>
      <c r="E22" s="79" t="s">
        <v>168</v>
      </c>
      <c r="F22" s="79" t="s">
        <v>560</v>
      </c>
      <c r="G22" s="79">
        <v>34</v>
      </c>
      <c r="H22" s="80">
        <v>32</v>
      </c>
      <c r="I22" s="81">
        <v>1</v>
      </c>
      <c r="J22" s="82">
        <v>32</v>
      </c>
      <c r="K22" s="83"/>
      <c r="L22" s="84"/>
      <c r="M22" s="84"/>
      <c r="N22" s="85" t="s">
        <v>95</v>
      </c>
      <c r="O22" s="85">
        <v>2500</v>
      </c>
      <c r="P22" s="85"/>
      <c r="Q22" s="84"/>
      <c r="R22" s="86">
        <v>32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81782.784</v>
      </c>
      <c r="AD22" s="91">
        <f t="shared" si="4"/>
        <v>0</v>
      </c>
      <c r="AE22" s="91">
        <f t="shared" si="2"/>
        <v>81782.784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559</v>
      </c>
      <c r="D23" s="79" t="s">
        <v>92</v>
      </c>
      <c r="E23" s="79" t="s">
        <v>168</v>
      </c>
      <c r="F23" s="79" t="s">
        <v>101</v>
      </c>
      <c r="G23" s="79">
        <v>34</v>
      </c>
      <c r="H23" s="80">
        <v>5</v>
      </c>
      <c r="I23" s="81">
        <v>1</v>
      </c>
      <c r="J23" s="82">
        <v>5</v>
      </c>
      <c r="K23" s="83"/>
      <c r="L23" s="84"/>
      <c r="M23" s="84"/>
      <c r="N23" s="85" t="s">
        <v>95</v>
      </c>
      <c r="O23" s="85">
        <v>2500</v>
      </c>
      <c r="P23" s="85"/>
      <c r="Q23" s="84"/>
      <c r="R23" s="86">
        <v>5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12778.56</v>
      </c>
      <c r="AD23" s="91">
        <f t="shared" si="4"/>
        <v>0</v>
      </c>
      <c r="AE23" s="91">
        <f t="shared" si="2"/>
        <v>12778.56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561</v>
      </c>
      <c r="D24" s="79" t="s">
        <v>92</v>
      </c>
      <c r="E24" s="79" t="s">
        <v>178</v>
      </c>
      <c r="F24" s="79" t="s">
        <v>101</v>
      </c>
      <c r="G24" s="79">
        <v>19</v>
      </c>
      <c r="H24" s="80">
        <v>2</v>
      </c>
      <c r="I24" s="81">
        <v>1</v>
      </c>
      <c r="J24" s="82">
        <v>2</v>
      </c>
      <c r="K24" s="83"/>
      <c r="L24" s="84"/>
      <c r="M24" s="84"/>
      <c r="N24" s="85" t="s">
        <v>115</v>
      </c>
      <c r="O24" s="85">
        <v>1200</v>
      </c>
      <c r="P24" s="85"/>
      <c r="Q24" s="84"/>
      <c r="R24" s="86">
        <v>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2856.384</v>
      </c>
      <c r="AD24" s="91">
        <f t="shared" si="4"/>
        <v>0</v>
      </c>
      <c r="AE24" s="91">
        <f t="shared" si="2"/>
        <v>2856.384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562</v>
      </c>
      <c r="D25" s="79" t="s">
        <v>92</v>
      </c>
      <c r="E25" s="79" t="s">
        <v>168</v>
      </c>
      <c r="F25" s="79" t="s">
        <v>563</v>
      </c>
      <c r="G25" s="79">
        <v>34</v>
      </c>
      <c r="H25" s="80">
        <v>3</v>
      </c>
      <c r="I25" s="81">
        <v>2</v>
      </c>
      <c r="J25" s="82">
        <v>6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6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15334.272000000001</v>
      </c>
      <c r="AD25" s="91">
        <f t="shared" si="4"/>
        <v>0</v>
      </c>
      <c r="AE25" s="91">
        <f t="shared" si="2"/>
        <v>15334.272000000001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564</v>
      </c>
      <c r="D26" s="79" t="s">
        <v>92</v>
      </c>
      <c r="E26" s="79" t="s">
        <v>168</v>
      </c>
      <c r="F26" s="79" t="s">
        <v>169</v>
      </c>
      <c r="G26" s="79">
        <v>34</v>
      </c>
      <c r="H26" s="80">
        <v>4</v>
      </c>
      <c r="I26" s="81">
        <v>2</v>
      </c>
      <c r="J26" s="82">
        <v>8</v>
      </c>
      <c r="K26" s="83"/>
      <c r="L26" s="84"/>
      <c r="M26" s="84"/>
      <c r="N26" s="85" t="s">
        <v>95</v>
      </c>
      <c r="O26" s="85">
        <v>2500</v>
      </c>
      <c r="P26" s="85"/>
      <c r="Q26" s="84"/>
      <c r="R26" s="86">
        <v>8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20445.696</v>
      </c>
      <c r="AD26" s="91">
        <f t="shared" si="4"/>
        <v>0</v>
      </c>
      <c r="AE26" s="91">
        <f t="shared" si="2"/>
        <v>20445.696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564</v>
      </c>
      <c r="D27" s="79" t="s">
        <v>92</v>
      </c>
      <c r="E27" s="79" t="s">
        <v>168</v>
      </c>
      <c r="F27" s="79" t="s">
        <v>169</v>
      </c>
      <c r="G27" s="79">
        <v>34</v>
      </c>
      <c r="H27" s="80">
        <v>1</v>
      </c>
      <c r="I27" s="81">
        <v>1</v>
      </c>
      <c r="J27" s="82">
        <v>1</v>
      </c>
      <c r="K27" s="83"/>
      <c r="L27" s="84"/>
      <c r="M27" s="84"/>
      <c r="N27" s="85" t="s">
        <v>95</v>
      </c>
      <c r="O27" s="85">
        <v>2500</v>
      </c>
      <c r="P27" s="85"/>
      <c r="Q27" s="84"/>
      <c r="R27" s="86">
        <v>1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2555.712</v>
      </c>
      <c r="AD27" s="91">
        <f t="shared" si="4"/>
        <v>0</v>
      </c>
      <c r="AE27" s="91">
        <f t="shared" si="2"/>
        <v>2555.712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565</v>
      </c>
      <c r="D28" s="79" t="s">
        <v>92</v>
      </c>
      <c r="E28" s="79" t="s">
        <v>178</v>
      </c>
      <c r="F28" s="79" t="s">
        <v>547</v>
      </c>
      <c r="G28" s="79">
        <v>19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115</v>
      </c>
      <c r="O28" s="85">
        <v>1200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1428.192</v>
      </c>
      <c r="AD28" s="91">
        <f t="shared" si="4"/>
        <v>0</v>
      </c>
      <c r="AE28" s="91">
        <f t="shared" si="2"/>
        <v>1428.192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356</v>
      </c>
      <c r="D29" s="79" t="s">
        <v>92</v>
      </c>
      <c r="E29" s="79" t="s">
        <v>168</v>
      </c>
      <c r="F29" s="79" t="s">
        <v>169</v>
      </c>
      <c r="G29" s="79">
        <v>34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2500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2555.712</v>
      </c>
      <c r="AD29" s="91">
        <f t="shared" si="4"/>
        <v>0</v>
      </c>
      <c r="AE29" s="91">
        <f t="shared" si="2"/>
        <v>2555.712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566</v>
      </c>
      <c r="D30" s="79" t="s">
        <v>92</v>
      </c>
      <c r="E30" s="79" t="s">
        <v>178</v>
      </c>
      <c r="F30" s="79" t="s">
        <v>547</v>
      </c>
      <c r="G30" s="79">
        <v>19</v>
      </c>
      <c r="H30" s="80">
        <v>1</v>
      </c>
      <c r="I30" s="81">
        <v>1</v>
      </c>
      <c r="J30" s="82">
        <v>1</v>
      </c>
      <c r="K30" s="83"/>
      <c r="L30" s="84"/>
      <c r="M30" s="84"/>
      <c r="N30" s="85" t="s">
        <v>115</v>
      </c>
      <c r="O30" s="85">
        <v>1200</v>
      </c>
      <c r="P30" s="85"/>
      <c r="Q30" s="84"/>
      <c r="R30" s="86">
        <v>1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1428.192</v>
      </c>
      <c r="AD30" s="91">
        <f t="shared" si="4"/>
        <v>0</v>
      </c>
      <c r="AE30" s="91">
        <f t="shared" si="2"/>
        <v>1428.192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567</v>
      </c>
      <c r="D31" s="79" t="s">
        <v>92</v>
      </c>
      <c r="E31" s="79" t="s">
        <v>168</v>
      </c>
      <c r="F31" s="79" t="s">
        <v>169</v>
      </c>
      <c r="G31" s="79">
        <v>34</v>
      </c>
      <c r="H31" s="80">
        <v>6</v>
      </c>
      <c r="I31" s="81">
        <v>2</v>
      </c>
      <c r="J31" s="82">
        <v>12</v>
      </c>
      <c r="K31" s="83"/>
      <c r="L31" s="84"/>
      <c r="M31" s="84"/>
      <c r="N31" s="85" t="s">
        <v>95</v>
      </c>
      <c r="O31" s="85">
        <v>2500</v>
      </c>
      <c r="P31" s="85"/>
      <c r="Q31" s="84"/>
      <c r="R31" s="86">
        <v>12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30668.544000000002</v>
      </c>
      <c r="AD31" s="91">
        <f t="shared" si="4"/>
        <v>0</v>
      </c>
      <c r="AE31" s="91">
        <f t="shared" si="2"/>
        <v>30668.544000000002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568</v>
      </c>
      <c r="D32" s="79" t="s">
        <v>92</v>
      </c>
      <c r="E32" s="79" t="s">
        <v>93</v>
      </c>
      <c r="F32" s="79" t="s">
        <v>99</v>
      </c>
      <c r="G32" s="79">
        <v>26</v>
      </c>
      <c r="H32" s="80">
        <v>1</v>
      </c>
      <c r="I32" s="81">
        <v>1</v>
      </c>
      <c r="J32" s="82">
        <v>1</v>
      </c>
      <c r="K32" s="83"/>
      <c r="L32" s="84"/>
      <c r="M32" s="84"/>
      <c r="N32" s="85" t="s">
        <v>95</v>
      </c>
      <c r="O32" s="85">
        <v>1000</v>
      </c>
      <c r="P32" s="85"/>
      <c r="Q32" s="84"/>
      <c r="R32" s="86">
        <v>1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1954.3679999999999</v>
      </c>
      <c r="AD32" s="91">
        <f t="shared" si="4"/>
        <v>0</v>
      </c>
      <c r="AE32" s="91">
        <f t="shared" si="2"/>
        <v>1954.3679999999999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569</v>
      </c>
      <c r="D33" s="79" t="s">
        <v>92</v>
      </c>
      <c r="E33" s="79" t="s">
        <v>168</v>
      </c>
      <c r="F33" s="79" t="s">
        <v>169</v>
      </c>
      <c r="G33" s="79">
        <v>34</v>
      </c>
      <c r="H33" s="80">
        <v>2</v>
      </c>
      <c r="I33" s="81">
        <v>2</v>
      </c>
      <c r="J33" s="82">
        <v>4</v>
      </c>
      <c r="K33" s="83"/>
      <c r="L33" s="84"/>
      <c r="M33" s="84"/>
      <c r="N33" s="85" t="s">
        <v>95</v>
      </c>
      <c r="O33" s="85">
        <v>2500</v>
      </c>
      <c r="P33" s="85"/>
      <c r="Q33" s="84"/>
      <c r="R33" s="86">
        <v>4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10222.848</v>
      </c>
      <c r="AD33" s="91">
        <f t="shared" si="4"/>
        <v>0</v>
      </c>
      <c r="AE33" s="91">
        <f t="shared" si="2"/>
        <v>10222.848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570</v>
      </c>
      <c r="D34" s="79" t="s">
        <v>92</v>
      </c>
      <c r="E34" s="79" t="s">
        <v>396</v>
      </c>
      <c r="F34" s="79" t="s">
        <v>179</v>
      </c>
      <c r="G34" s="79">
        <v>29</v>
      </c>
      <c r="H34" s="80">
        <v>3</v>
      </c>
      <c r="I34" s="81">
        <v>1</v>
      </c>
      <c r="J34" s="82">
        <v>3</v>
      </c>
      <c r="K34" s="83"/>
      <c r="L34" s="84"/>
      <c r="M34" s="84"/>
      <c r="N34" s="85" t="s">
        <v>95</v>
      </c>
      <c r="O34" s="85">
        <v>1100</v>
      </c>
      <c r="P34" s="85"/>
      <c r="Q34" s="84"/>
      <c r="R34" s="86">
        <v>3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6539.616</v>
      </c>
      <c r="AD34" s="91">
        <f t="shared" si="4"/>
        <v>0</v>
      </c>
      <c r="AE34" s="91">
        <f t="shared" si="2"/>
        <v>6539.616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571</v>
      </c>
      <c r="D35" s="79" t="s">
        <v>92</v>
      </c>
      <c r="E35" s="79" t="s">
        <v>168</v>
      </c>
      <c r="F35" s="79" t="s">
        <v>169</v>
      </c>
      <c r="G35" s="79">
        <v>34</v>
      </c>
      <c r="H35" s="80">
        <v>2</v>
      </c>
      <c r="I35" s="81">
        <v>1</v>
      </c>
      <c r="J35" s="82">
        <v>2</v>
      </c>
      <c r="K35" s="83"/>
      <c r="L35" s="84"/>
      <c r="M35" s="84"/>
      <c r="N35" s="85" t="s">
        <v>95</v>
      </c>
      <c r="O35" s="85">
        <v>2500</v>
      </c>
      <c r="P35" s="85"/>
      <c r="Q35" s="84"/>
      <c r="R35" s="86">
        <v>2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5111.424</v>
      </c>
      <c r="AD35" s="91">
        <f t="shared" si="4"/>
        <v>0</v>
      </c>
      <c r="AE35" s="91">
        <f t="shared" si="2"/>
        <v>5111.424</v>
      </c>
      <c r="AF35"/>
    </row>
    <row r="36" spans="1:32" ht="24.95" customHeight="1" x14ac:dyDescent="0.4">
      <c r="A36" s="78">
        <v>33</v>
      </c>
      <c r="B36" s="79" t="s">
        <v>137</v>
      </c>
      <c r="C36" s="79" t="s">
        <v>572</v>
      </c>
      <c r="D36" s="79" t="s">
        <v>92</v>
      </c>
      <c r="E36" s="79" t="s">
        <v>368</v>
      </c>
      <c r="F36" s="79" t="s">
        <v>573</v>
      </c>
      <c r="G36" s="79">
        <v>68</v>
      </c>
      <c r="H36" s="80">
        <v>1</v>
      </c>
      <c r="I36" s="81">
        <v>1</v>
      </c>
      <c r="J36" s="82">
        <v>1</v>
      </c>
      <c r="K36" s="83"/>
      <c r="L36" s="84"/>
      <c r="M36" s="84"/>
      <c r="N36" s="85" t="s">
        <v>574</v>
      </c>
      <c r="O36" s="85">
        <v>5000</v>
      </c>
      <c r="P36" s="85"/>
      <c r="Q36" s="84"/>
      <c r="R36" s="86">
        <v>1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5111.424</v>
      </c>
      <c r="AD36" s="91">
        <f t="shared" si="4"/>
        <v>0</v>
      </c>
      <c r="AE36" s="91">
        <f t="shared" si="2"/>
        <v>5111.424</v>
      </c>
      <c r="AF36"/>
    </row>
    <row r="37" spans="1:32" ht="24.95" customHeight="1" x14ac:dyDescent="0.4">
      <c r="A37" s="78">
        <v>34</v>
      </c>
      <c r="B37" s="79" t="s">
        <v>137</v>
      </c>
      <c r="C37" s="79" t="s">
        <v>575</v>
      </c>
      <c r="D37" s="79" t="s">
        <v>92</v>
      </c>
      <c r="E37" s="79" t="s">
        <v>178</v>
      </c>
      <c r="F37" s="79" t="s">
        <v>179</v>
      </c>
      <c r="G37" s="79">
        <v>19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800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1428.192</v>
      </c>
      <c r="AD37" s="91">
        <f t="shared" si="4"/>
        <v>0</v>
      </c>
      <c r="AE37" s="91">
        <f t="shared" si="2"/>
        <v>1428.192</v>
      </c>
      <c r="AF37"/>
    </row>
    <row r="38" spans="1:32" ht="24.95" customHeight="1" x14ac:dyDescent="0.4">
      <c r="A38" s="78">
        <v>35</v>
      </c>
      <c r="B38" s="79" t="s">
        <v>137</v>
      </c>
      <c r="C38" s="79" t="s">
        <v>570</v>
      </c>
      <c r="D38" s="79" t="s">
        <v>92</v>
      </c>
      <c r="E38" s="79" t="s">
        <v>178</v>
      </c>
      <c r="F38" s="79" t="s">
        <v>179</v>
      </c>
      <c r="G38" s="79">
        <v>19</v>
      </c>
      <c r="H38" s="80">
        <v>1</v>
      </c>
      <c r="I38" s="81">
        <v>1</v>
      </c>
      <c r="J38" s="82">
        <v>1</v>
      </c>
      <c r="K38" s="83"/>
      <c r="L38" s="84"/>
      <c r="M38" s="84"/>
      <c r="N38" s="85" t="s">
        <v>95</v>
      </c>
      <c r="O38" s="85">
        <v>800</v>
      </c>
      <c r="P38" s="85"/>
      <c r="Q38" s="84"/>
      <c r="R38" s="86">
        <v>1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1428.192</v>
      </c>
      <c r="AD38" s="91">
        <f t="shared" si="4"/>
        <v>0</v>
      </c>
      <c r="AE38" s="91">
        <f t="shared" si="2"/>
        <v>1428.192</v>
      </c>
      <c r="AF38"/>
    </row>
    <row r="39" spans="1:32" ht="24.95" customHeight="1" x14ac:dyDescent="0.4">
      <c r="A39" s="78">
        <v>36</v>
      </c>
      <c r="B39" s="79" t="s">
        <v>137</v>
      </c>
      <c r="C39" s="79" t="s">
        <v>356</v>
      </c>
      <c r="D39" s="79" t="s">
        <v>92</v>
      </c>
      <c r="E39" s="79" t="s">
        <v>168</v>
      </c>
      <c r="F39" s="79" t="s">
        <v>576</v>
      </c>
      <c r="G39" s="79">
        <v>34</v>
      </c>
      <c r="H39" s="80">
        <v>1</v>
      </c>
      <c r="I39" s="81">
        <v>1</v>
      </c>
      <c r="J39" s="82">
        <v>1</v>
      </c>
      <c r="K39" s="83"/>
      <c r="L39" s="84"/>
      <c r="M39" s="84"/>
      <c r="N39" s="85" t="s">
        <v>95</v>
      </c>
      <c r="O39" s="85">
        <v>2500</v>
      </c>
      <c r="P39" s="85"/>
      <c r="Q39" s="84"/>
      <c r="R39" s="86">
        <v>1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2555.712</v>
      </c>
      <c r="AD39" s="91">
        <f t="shared" si="4"/>
        <v>0</v>
      </c>
      <c r="AE39" s="91">
        <f t="shared" si="2"/>
        <v>2555.712</v>
      </c>
      <c r="AF39"/>
    </row>
    <row r="40" spans="1:32" ht="24.95" customHeight="1" x14ac:dyDescent="0.4">
      <c r="A40" s="78">
        <v>37</v>
      </c>
      <c r="B40" s="79" t="s">
        <v>137</v>
      </c>
      <c r="C40" s="79" t="s">
        <v>96</v>
      </c>
      <c r="D40" s="79" t="s">
        <v>92</v>
      </c>
      <c r="E40" s="79" t="s">
        <v>396</v>
      </c>
      <c r="F40" s="79" t="s">
        <v>179</v>
      </c>
      <c r="G40" s="79">
        <v>29</v>
      </c>
      <c r="H40" s="79">
        <v>1</v>
      </c>
      <c r="I40" s="81">
        <v>1</v>
      </c>
      <c r="J40" s="82">
        <v>1</v>
      </c>
      <c r="K40" s="83"/>
      <c r="L40" s="84"/>
      <c r="M40" s="84"/>
      <c r="N40" s="85" t="s">
        <v>95</v>
      </c>
      <c r="O40" s="85">
        <v>1100</v>
      </c>
      <c r="P40" s="85"/>
      <c r="Q40" s="84"/>
      <c r="R40" s="86">
        <v>1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2179.8720000000003</v>
      </c>
      <c r="AD40" s="91">
        <f t="shared" si="4"/>
        <v>0</v>
      </c>
      <c r="AE40" s="91">
        <f t="shared" si="2"/>
        <v>2179.8720000000003</v>
      </c>
      <c r="AF40"/>
    </row>
    <row r="41" spans="1:32" ht="24.95" customHeight="1" x14ac:dyDescent="0.4">
      <c r="A41" s="78">
        <v>38</v>
      </c>
      <c r="B41" s="79" t="s">
        <v>137</v>
      </c>
      <c r="C41" s="79" t="s">
        <v>96</v>
      </c>
      <c r="D41" s="79" t="s">
        <v>92</v>
      </c>
      <c r="E41" s="79" t="s">
        <v>484</v>
      </c>
      <c r="F41" s="79" t="s">
        <v>101</v>
      </c>
      <c r="G41" s="79">
        <v>29</v>
      </c>
      <c r="H41" s="79">
        <v>1</v>
      </c>
      <c r="I41" s="81">
        <v>1</v>
      </c>
      <c r="J41" s="82">
        <v>1</v>
      </c>
      <c r="K41" s="83"/>
      <c r="L41" s="84"/>
      <c r="M41" s="84"/>
      <c r="N41" s="85" t="s">
        <v>115</v>
      </c>
      <c r="O41" s="85">
        <v>1200</v>
      </c>
      <c r="P41" s="85"/>
      <c r="Q41" s="84"/>
      <c r="R41" s="86">
        <v>1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2179.8720000000003</v>
      </c>
      <c r="AD41" s="91">
        <f t="shared" si="4"/>
        <v>0</v>
      </c>
      <c r="AE41" s="91">
        <f t="shared" si="2"/>
        <v>2179.8720000000003</v>
      </c>
      <c r="AF41"/>
    </row>
    <row r="42" spans="1:32" ht="24.95" customHeight="1" x14ac:dyDescent="0.4">
      <c r="A42" s="78">
        <v>39</v>
      </c>
      <c r="B42" s="79" t="s">
        <v>137</v>
      </c>
      <c r="C42" s="79" t="s">
        <v>108</v>
      </c>
      <c r="D42" s="79" t="s">
        <v>92</v>
      </c>
      <c r="E42" s="79" t="s">
        <v>549</v>
      </c>
      <c r="F42" s="79" t="s">
        <v>550</v>
      </c>
      <c r="G42" s="79">
        <v>10</v>
      </c>
      <c r="H42" s="79">
        <v>3</v>
      </c>
      <c r="I42" s="81">
        <v>1</v>
      </c>
      <c r="J42" s="82">
        <v>3</v>
      </c>
      <c r="K42" s="83"/>
      <c r="L42" s="84"/>
      <c r="M42" s="84"/>
      <c r="N42" s="85" t="s">
        <v>115</v>
      </c>
      <c r="O42" s="85">
        <v>700</v>
      </c>
      <c r="P42" s="85"/>
      <c r="Q42" s="84"/>
      <c r="R42" s="86">
        <v>3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2255.04</v>
      </c>
      <c r="AD42" s="91">
        <f t="shared" si="4"/>
        <v>0</v>
      </c>
      <c r="AE42" s="91">
        <f t="shared" si="2"/>
        <v>2255.04</v>
      </c>
      <c r="AF42"/>
    </row>
    <row r="43" spans="1:32" ht="24.95" customHeight="1" x14ac:dyDescent="0.4">
      <c r="A43" s="78">
        <v>40</v>
      </c>
      <c r="B43" s="79" t="s">
        <v>137</v>
      </c>
      <c r="C43" s="79" t="s">
        <v>108</v>
      </c>
      <c r="D43" s="79" t="s">
        <v>92</v>
      </c>
      <c r="E43" s="79" t="s">
        <v>168</v>
      </c>
      <c r="F43" s="79" t="s">
        <v>321</v>
      </c>
      <c r="G43" s="79">
        <v>34</v>
      </c>
      <c r="H43" s="79">
        <v>2</v>
      </c>
      <c r="I43" s="81">
        <v>1</v>
      </c>
      <c r="J43" s="82">
        <v>2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2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5111.424</v>
      </c>
      <c r="AD43" s="91">
        <f t="shared" si="4"/>
        <v>0</v>
      </c>
      <c r="AE43" s="91">
        <f t="shared" si="2"/>
        <v>5111.424</v>
      </c>
      <c r="AF43"/>
    </row>
    <row r="44" spans="1:32" ht="24.95" customHeight="1" x14ac:dyDescent="0.4">
      <c r="A44" s="78">
        <v>41</v>
      </c>
      <c r="B44" s="79" t="s">
        <v>137</v>
      </c>
      <c r="C44" s="79" t="s">
        <v>250</v>
      </c>
      <c r="D44" s="79" t="s">
        <v>92</v>
      </c>
      <c r="E44" s="79" t="s">
        <v>178</v>
      </c>
      <c r="F44" s="79" t="s">
        <v>547</v>
      </c>
      <c r="G44" s="79">
        <v>19</v>
      </c>
      <c r="H44" s="79">
        <v>2</v>
      </c>
      <c r="I44" s="81">
        <v>1</v>
      </c>
      <c r="J44" s="82">
        <v>2</v>
      </c>
      <c r="K44" s="83"/>
      <c r="L44" s="84"/>
      <c r="M44" s="84"/>
      <c r="N44" s="85" t="s">
        <v>115</v>
      </c>
      <c r="O44" s="85">
        <v>1200</v>
      </c>
      <c r="P44" s="85"/>
      <c r="Q44" s="84"/>
      <c r="R44" s="86">
        <v>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2856.384</v>
      </c>
      <c r="AD44" s="91">
        <f t="shared" si="4"/>
        <v>0</v>
      </c>
      <c r="AE44" s="91">
        <f t="shared" si="2"/>
        <v>2856.384</v>
      </c>
      <c r="AF44"/>
    </row>
    <row r="45" spans="1:32" ht="24.95" customHeight="1" x14ac:dyDescent="0.4">
      <c r="A45" s="78">
        <v>42</v>
      </c>
      <c r="B45" s="79" t="s">
        <v>137</v>
      </c>
      <c r="C45" s="79" t="s">
        <v>143</v>
      </c>
      <c r="D45" s="79" t="s">
        <v>92</v>
      </c>
      <c r="E45" s="79" t="s">
        <v>577</v>
      </c>
      <c r="F45" s="79" t="s">
        <v>578</v>
      </c>
      <c r="G45" s="79">
        <v>263</v>
      </c>
      <c r="H45" s="79">
        <v>4</v>
      </c>
      <c r="I45" s="81">
        <v>1</v>
      </c>
      <c r="J45" s="82">
        <v>4</v>
      </c>
      <c r="K45" s="83"/>
      <c r="L45" s="84"/>
      <c r="M45" s="84"/>
      <c r="N45" s="85" t="s">
        <v>95</v>
      </c>
      <c r="O45" s="85">
        <v>4200</v>
      </c>
      <c r="P45" s="85"/>
      <c r="Q45" s="84"/>
      <c r="R45" s="86">
        <v>4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79076.736000000004</v>
      </c>
      <c r="AD45" s="91">
        <f t="shared" si="4"/>
        <v>0</v>
      </c>
      <c r="AE45" s="91">
        <f t="shared" si="2"/>
        <v>79076.736000000004</v>
      </c>
      <c r="AF45"/>
    </row>
    <row r="46" spans="1:32" ht="24.95" customHeight="1" x14ac:dyDescent="0.4">
      <c r="A46" s="78">
        <v>43</v>
      </c>
      <c r="B46" s="79" t="s">
        <v>137</v>
      </c>
      <c r="C46" s="79" t="s">
        <v>579</v>
      </c>
      <c r="D46" s="79" t="s">
        <v>92</v>
      </c>
      <c r="E46" s="79" t="s">
        <v>168</v>
      </c>
      <c r="F46" s="79" t="s">
        <v>321</v>
      </c>
      <c r="G46" s="79">
        <v>34</v>
      </c>
      <c r="H46" s="79">
        <v>14</v>
      </c>
      <c r="I46" s="81">
        <v>1</v>
      </c>
      <c r="J46" s="82">
        <v>14</v>
      </c>
      <c r="K46" s="83"/>
      <c r="L46" s="84"/>
      <c r="M46" s="84"/>
      <c r="N46" s="85" t="s">
        <v>95</v>
      </c>
      <c r="O46" s="85">
        <v>2500</v>
      </c>
      <c r="P46" s="85"/>
      <c r="Q46" s="84"/>
      <c r="R46" s="86">
        <v>14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35779.968000000001</v>
      </c>
      <c r="AD46" s="91">
        <f t="shared" si="4"/>
        <v>0</v>
      </c>
      <c r="AE46" s="91">
        <f t="shared" si="2"/>
        <v>35779.968000000001</v>
      </c>
      <c r="AF46"/>
    </row>
    <row r="47" spans="1:32" ht="24.95" customHeight="1" x14ac:dyDescent="0.4">
      <c r="A47" s="78">
        <v>44</v>
      </c>
      <c r="B47" s="79" t="s">
        <v>137</v>
      </c>
      <c r="C47" s="79" t="s">
        <v>579</v>
      </c>
      <c r="D47" s="79" t="s">
        <v>92</v>
      </c>
      <c r="E47" s="79" t="s">
        <v>318</v>
      </c>
      <c r="F47" s="79" t="s">
        <v>195</v>
      </c>
      <c r="G47" s="79">
        <v>95</v>
      </c>
      <c r="H47" s="79">
        <v>10</v>
      </c>
      <c r="I47" s="81">
        <v>1</v>
      </c>
      <c r="J47" s="82">
        <v>10</v>
      </c>
      <c r="K47" s="83"/>
      <c r="L47" s="84"/>
      <c r="M47" s="84"/>
      <c r="N47" s="85" t="s">
        <v>196</v>
      </c>
      <c r="O47" s="85">
        <v>1200</v>
      </c>
      <c r="P47" s="85"/>
      <c r="Q47" s="84"/>
      <c r="R47" s="86">
        <v>10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71409.600000000006</v>
      </c>
      <c r="AD47" s="91">
        <f t="shared" si="4"/>
        <v>0</v>
      </c>
      <c r="AE47" s="91">
        <f t="shared" si="2"/>
        <v>71409.600000000006</v>
      </c>
      <c r="AF47"/>
    </row>
    <row r="48" spans="1:32" ht="24.95" customHeight="1" x14ac:dyDescent="0.4">
      <c r="A48" s="78">
        <v>45</v>
      </c>
      <c r="B48" s="79" t="s">
        <v>137</v>
      </c>
      <c r="C48" s="79" t="s">
        <v>476</v>
      </c>
      <c r="D48" s="79" t="s">
        <v>92</v>
      </c>
      <c r="E48" s="79" t="s">
        <v>580</v>
      </c>
      <c r="F48" s="79" t="s">
        <v>139</v>
      </c>
      <c r="G48" s="79">
        <v>21</v>
      </c>
      <c r="H48" s="79">
        <v>6</v>
      </c>
      <c r="I48" s="81">
        <v>1</v>
      </c>
      <c r="J48" s="82">
        <v>6</v>
      </c>
      <c r="K48" s="83"/>
      <c r="L48" s="84"/>
      <c r="M48" s="84"/>
      <c r="N48" s="85" t="s">
        <v>115</v>
      </c>
      <c r="O48" s="85">
        <v>1000</v>
      </c>
      <c r="P48" s="85"/>
      <c r="Q48" s="84"/>
      <c r="R48" s="86">
        <v>6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3"/>
        <v>9471.1679999999997</v>
      </c>
      <c r="AD48" s="91">
        <f t="shared" si="4"/>
        <v>0</v>
      </c>
      <c r="AE48" s="91">
        <f t="shared" si="2"/>
        <v>9471.1679999999997</v>
      </c>
      <c r="AF48"/>
    </row>
    <row r="49" spans="1:32" ht="24.95" customHeight="1" x14ac:dyDescent="0.4">
      <c r="A49" s="78">
        <v>46</v>
      </c>
      <c r="B49" s="79" t="s">
        <v>137</v>
      </c>
      <c r="C49" s="79" t="s">
        <v>558</v>
      </c>
      <c r="D49" s="79" t="s">
        <v>92</v>
      </c>
      <c r="E49" s="79" t="s">
        <v>505</v>
      </c>
      <c r="F49" s="79" t="s">
        <v>101</v>
      </c>
      <c r="G49" s="79">
        <v>34</v>
      </c>
      <c r="H49" s="79">
        <v>6</v>
      </c>
      <c r="I49" s="81">
        <v>1</v>
      </c>
      <c r="J49" s="82">
        <v>6</v>
      </c>
      <c r="K49" s="83"/>
      <c r="L49" s="84"/>
      <c r="M49" s="84"/>
      <c r="N49" s="85" t="s">
        <v>115</v>
      </c>
      <c r="O49" s="85">
        <v>1200</v>
      </c>
      <c r="P49" s="85"/>
      <c r="Q49" s="84"/>
      <c r="R49" s="86">
        <v>6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3"/>
        <v>15334.272000000001</v>
      </c>
      <c r="AD49" s="91">
        <f t="shared" si="4"/>
        <v>0</v>
      </c>
      <c r="AE49" s="91">
        <f t="shared" si="2"/>
        <v>15334.272000000001</v>
      </c>
      <c r="AF49"/>
    </row>
    <row r="50" spans="1:32" ht="24.95" customHeight="1" x14ac:dyDescent="0.4">
      <c r="A50" s="78">
        <v>47</v>
      </c>
      <c r="B50" s="79" t="s">
        <v>137</v>
      </c>
      <c r="C50" s="79" t="s">
        <v>250</v>
      </c>
      <c r="D50" s="79" t="s">
        <v>92</v>
      </c>
      <c r="E50" s="79" t="s">
        <v>178</v>
      </c>
      <c r="F50" s="79" t="s">
        <v>547</v>
      </c>
      <c r="G50" s="79">
        <v>19</v>
      </c>
      <c r="H50" s="79">
        <v>2</v>
      </c>
      <c r="I50" s="81">
        <v>1</v>
      </c>
      <c r="J50" s="82">
        <v>2</v>
      </c>
      <c r="K50" s="83"/>
      <c r="L50" s="84"/>
      <c r="M50" s="84"/>
      <c r="N50" s="85" t="s">
        <v>115</v>
      </c>
      <c r="O50" s="85">
        <v>1200</v>
      </c>
      <c r="P50" s="85"/>
      <c r="Q50" s="84"/>
      <c r="R50" s="86">
        <v>2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3"/>
        <v>2856.384</v>
      </c>
      <c r="AD50" s="91">
        <f t="shared" si="4"/>
        <v>0</v>
      </c>
      <c r="AE50" s="91">
        <f t="shared" si="2"/>
        <v>2856.384</v>
      </c>
      <c r="AF50"/>
    </row>
    <row r="51" spans="1:32" ht="24.95" customHeight="1" x14ac:dyDescent="0.4">
      <c r="A51" s="78">
        <v>48</v>
      </c>
      <c r="B51" s="79" t="s">
        <v>137</v>
      </c>
      <c r="C51" s="79" t="s">
        <v>581</v>
      </c>
      <c r="D51" s="79" t="s">
        <v>92</v>
      </c>
      <c r="E51" s="79" t="s">
        <v>168</v>
      </c>
      <c r="F51" s="79" t="s">
        <v>321</v>
      </c>
      <c r="G51" s="79">
        <v>34</v>
      </c>
      <c r="H51" s="79">
        <v>12</v>
      </c>
      <c r="I51" s="81">
        <v>1</v>
      </c>
      <c r="J51" s="82">
        <v>12</v>
      </c>
      <c r="K51" s="83"/>
      <c r="L51" s="84"/>
      <c r="M51" s="84"/>
      <c r="N51" s="85" t="s">
        <v>95</v>
      </c>
      <c r="O51" s="85">
        <v>2500</v>
      </c>
      <c r="P51" s="85"/>
      <c r="Q51" s="84"/>
      <c r="R51" s="86">
        <v>12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3"/>
        <v>30668.544000000002</v>
      </c>
      <c r="AD51" s="91">
        <f t="shared" si="4"/>
        <v>0</v>
      </c>
      <c r="AE51" s="91">
        <f t="shared" si="2"/>
        <v>30668.544000000002</v>
      </c>
      <c r="AF51"/>
    </row>
    <row r="52" spans="1:32" ht="24.95" customHeight="1" x14ac:dyDescent="0.4">
      <c r="A52" s="78">
        <v>49</v>
      </c>
      <c r="B52" s="79" t="s">
        <v>137</v>
      </c>
      <c r="C52" s="79" t="s">
        <v>581</v>
      </c>
      <c r="D52" s="79" t="s">
        <v>92</v>
      </c>
      <c r="E52" s="79" t="s">
        <v>318</v>
      </c>
      <c r="F52" s="79" t="s">
        <v>195</v>
      </c>
      <c r="G52" s="79">
        <v>95</v>
      </c>
      <c r="H52" s="79">
        <v>13</v>
      </c>
      <c r="I52" s="81">
        <v>1</v>
      </c>
      <c r="J52" s="82">
        <v>13</v>
      </c>
      <c r="K52" s="83"/>
      <c r="L52" s="84"/>
      <c r="M52" s="84"/>
      <c r="N52" s="85" t="s">
        <v>196</v>
      </c>
      <c r="O52" s="85">
        <v>1200</v>
      </c>
      <c r="P52" s="85"/>
      <c r="Q52" s="84"/>
      <c r="R52" s="86">
        <v>13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3"/>
        <v>92832.48</v>
      </c>
      <c r="AD52" s="91">
        <f t="shared" si="4"/>
        <v>0</v>
      </c>
      <c r="AE52" s="91">
        <f t="shared" si="2"/>
        <v>92832.48</v>
      </c>
      <c r="AF52"/>
    </row>
    <row r="53" spans="1:32" ht="36.75" customHeight="1" x14ac:dyDescent="0.4">
      <c r="A53" s="92"/>
      <c r="B53" s="93"/>
      <c r="C53" s="93"/>
      <c r="D53" s="93"/>
      <c r="E53" s="93"/>
      <c r="L53" s="94"/>
      <c r="S53" s="95"/>
      <c r="T53" s="95"/>
      <c r="U53" s="95"/>
      <c r="V53" s="96"/>
      <c r="W53" s="96"/>
      <c r="X53" s="90"/>
      <c r="AB53" s="90"/>
      <c r="AC53" s="97">
        <f>SUM(AC4:AC52)</f>
        <v>669446.20799999975</v>
      </c>
      <c r="AD53" s="97">
        <f>SUM(AD4:AD52)</f>
        <v>0</v>
      </c>
      <c r="AE53" s="97">
        <f>SUM(AE4:AE52)</f>
        <v>669446.20799999975</v>
      </c>
      <c r="AF53"/>
    </row>
    <row r="55" spans="1:32" x14ac:dyDescent="0.4">
      <c r="U55" s="117" t="s">
        <v>160</v>
      </c>
      <c r="V55" s="118"/>
      <c r="W55" s="119"/>
      <c r="X55" s="99">
        <f>SUM(V4:V52)</f>
        <v>0</v>
      </c>
    </row>
    <row r="56" spans="1:32" x14ac:dyDescent="0.4">
      <c r="U56" s="117" t="s">
        <v>161</v>
      </c>
      <c r="V56" s="118"/>
      <c r="W56" s="119"/>
      <c r="X56" s="99">
        <f>SUM(W4:W52)</f>
        <v>0</v>
      </c>
    </row>
    <row r="57" spans="1:32" x14ac:dyDescent="0.4">
      <c r="U57" s="117" t="s">
        <v>38</v>
      </c>
      <c r="V57" s="118"/>
      <c r="W57" s="119"/>
      <c r="X57" s="100"/>
    </row>
    <row r="58" spans="1:32" x14ac:dyDescent="0.4">
      <c r="U58" s="117" t="s">
        <v>39</v>
      </c>
      <c r="V58" s="118"/>
      <c r="W58" s="119"/>
      <c r="X58" s="100"/>
    </row>
    <row r="59" spans="1:32" x14ac:dyDescent="0.4">
      <c r="U59" s="117" t="s">
        <v>40</v>
      </c>
      <c r="V59" s="118"/>
      <c r="W59" s="119"/>
      <c r="X59" s="100"/>
    </row>
    <row r="60" spans="1:32" x14ac:dyDescent="0.4">
      <c r="U60" s="117" t="s">
        <v>162</v>
      </c>
      <c r="V60" s="118"/>
      <c r="W60" s="119"/>
      <c r="X60" s="100"/>
    </row>
    <row r="61" spans="1:32" x14ac:dyDescent="0.4">
      <c r="U61" s="117" t="s">
        <v>163</v>
      </c>
      <c r="V61" s="118"/>
      <c r="W61" s="119"/>
      <c r="X61" s="99">
        <f>SUM(X55:X60)</f>
        <v>0</v>
      </c>
    </row>
    <row r="62" spans="1:32" x14ac:dyDescent="0.4">
      <c r="U62" s="117" t="s">
        <v>164</v>
      </c>
      <c r="V62" s="118"/>
      <c r="W62" s="119"/>
      <c r="X62" s="99">
        <f>X61*1.1</f>
        <v>0</v>
      </c>
    </row>
  </sheetData>
  <autoFilter ref="A3:AF3"/>
  <mergeCells count="13">
    <mergeCell ref="AE2:AE3"/>
    <mergeCell ref="U62:W62"/>
    <mergeCell ref="U56:W56"/>
    <mergeCell ref="U57:W57"/>
    <mergeCell ref="U58:W58"/>
    <mergeCell ref="U59:W59"/>
    <mergeCell ref="U60:W60"/>
    <mergeCell ref="U61:W61"/>
    <mergeCell ref="U55:W55"/>
    <mergeCell ref="E2:J2"/>
    <mergeCell ref="L2:R2"/>
    <mergeCell ref="Y2:AA2"/>
    <mergeCell ref="AC2:AD2"/>
  </mergeCells>
  <phoneticPr fontId="5"/>
  <conditionalFormatting sqref="B4:J52 L4:R52">
    <cfRule type="containsBlanks" dxfId="7" priority="2">
      <formula>LEN(TRIM(B4))=0</formula>
    </cfRule>
  </conditionalFormatting>
  <conditionalFormatting sqref="Y4:AA52">
    <cfRule type="containsBlanks" dxfId="6" priority="1">
      <formula>LEN(TRIM(Y4))=0</formula>
    </cfRule>
  </conditionalFormatting>
  <dataValidations count="1">
    <dataValidation type="list" allowBlank="1" showInputMessage="1" showErrorMessage="1" sqref="L4:L5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6"/>
  <sheetViews>
    <sheetView showGridLines="0" view="pageBreakPreview" zoomScale="40" zoomScaleNormal="100" zoomScaleSheetLayoutView="85" workbookViewId="0">
      <pane xSplit="3" ySplit="3" topLeftCell="D6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582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536</v>
      </c>
      <c r="D4" s="79" t="s">
        <v>92</v>
      </c>
      <c r="E4" s="79" t="s">
        <v>178</v>
      </c>
      <c r="F4" s="79" t="s">
        <v>413</v>
      </c>
      <c r="G4" s="79">
        <v>19</v>
      </c>
      <c r="H4" s="80">
        <v>3</v>
      </c>
      <c r="I4" s="81">
        <v>1</v>
      </c>
      <c r="J4" s="82">
        <v>3</v>
      </c>
      <c r="K4" s="83"/>
      <c r="L4" s="84"/>
      <c r="M4" s="84"/>
      <c r="N4" s="85" t="s">
        <v>95</v>
      </c>
      <c r="O4" s="85">
        <v>900</v>
      </c>
      <c r="P4" s="85"/>
      <c r="Q4" s="84"/>
      <c r="R4" s="86">
        <v>3</v>
      </c>
      <c r="S4" s="87"/>
      <c r="T4" s="88"/>
      <c r="U4" s="88"/>
      <c r="V4" s="89">
        <f t="shared" ref="V4:V46" si="0">T4*R4</f>
        <v>0</v>
      </c>
      <c r="W4" s="89">
        <f t="shared" ref="W4:W46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4284.576</v>
      </c>
      <c r="AD4" s="91">
        <f>Q4*R4*Y4*Z4*AA4/1000*$AB$1</f>
        <v>0</v>
      </c>
      <c r="AE4" s="91">
        <f t="shared" ref="AE4:AE46" si="2">AC4-AD4</f>
        <v>4284.576</v>
      </c>
      <c r="AF4"/>
    </row>
    <row r="5" spans="1:32" ht="24.95" customHeight="1" x14ac:dyDescent="0.4">
      <c r="A5" s="78">
        <v>2</v>
      </c>
      <c r="B5" s="79" t="s">
        <v>90</v>
      </c>
      <c r="C5" s="79" t="s">
        <v>411</v>
      </c>
      <c r="D5" s="79" t="s">
        <v>92</v>
      </c>
      <c r="E5" s="79" t="s">
        <v>583</v>
      </c>
      <c r="F5" s="79" t="s">
        <v>584</v>
      </c>
      <c r="G5" s="79">
        <v>58</v>
      </c>
      <c r="H5" s="80">
        <v>2</v>
      </c>
      <c r="I5" s="81">
        <v>4</v>
      </c>
      <c r="J5" s="82">
        <v>8</v>
      </c>
      <c r="K5" s="83"/>
      <c r="L5" s="84"/>
      <c r="M5" s="84"/>
      <c r="N5" s="85" t="s">
        <v>95</v>
      </c>
      <c r="O5" s="85">
        <v>2200</v>
      </c>
      <c r="P5" s="85"/>
      <c r="Q5" s="84"/>
      <c r="R5" s="86">
        <v>8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46" si="3">G5*J5*Y5*Z5*AA5/1000*$AB$1</f>
        <v>34877.952000000005</v>
      </c>
      <c r="AD5" s="91">
        <f t="shared" ref="AD5:AD46" si="4">Q5*R5*Y5*Z5*AA5/1000*$AB$1</f>
        <v>0</v>
      </c>
      <c r="AE5" s="91">
        <f t="shared" si="2"/>
        <v>34877.952000000005</v>
      </c>
      <c r="AF5"/>
    </row>
    <row r="6" spans="1:32" ht="24.95" customHeight="1" x14ac:dyDescent="0.4">
      <c r="A6" s="78">
        <v>3</v>
      </c>
      <c r="B6" s="79" t="s">
        <v>90</v>
      </c>
      <c r="C6" s="79" t="s">
        <v>585</v>
      </c>
      <c r="D6" s="79" t="s">
        <v>92</v>
      </c>
      <c r="E6" s="79" t="s">
        <v>583</v>
      </c>
      <c r="F6" s="79" t="s">
        <v>584</v>
      </c>
      <c r="G6" s="79">
        <v>58</v>
      </c>
      <c r="H6" s="80">
        <v>2</v>
      </c>
      <c r="I6" s="81">
        <v>4</v>
      </c>
      <c r="J6" s="82">
        <v>8</v>
      </c>
      <c r="K6" s="83"/>
      <c r="L6" s="84"/>
      <c r="M6" s="84"/>
      <c r="N6" s="85" t="s">
        <v>95</v>
      </c>
      <c r="O6" s="85">
        <v>2200</v>
      </c>
      <c r="P6" s="85"/>
      <c r="Q6" s="84"/>
      <c r="R6" s="86">
        <v>8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34877.952000000005</v>
      </c>
      <c r="AD6" s="91">
        <f t="shared" si="4"/>
        <v>0</v>
      </c>
      <c r="AE6" s="91">
        <f t="shared" si="2"/>
        <v>34877.952000000005</v>
      </c>
      <c r="AF6"/>
    </row>
    <row r="7" spans="1:32" ht="24.95" customHeight="1" x14ac:dyDescent="0.4">
      <c r="A7" s="78">
        <v>4</v>
      </c>
      <c r="B7" s="79" t="s">
        <v>90</v>
      </c>
      <c r="C7" s="79" t="s">
        <v>108</v>
      </c>
      <c r="D7" s="79" t="s">
        <v>92</v>
      </c>
      <c r="E7" s="79" t="s">
        <v>93</v>
      </c>
      <c r="F7" s="79" t="s">
        <v>243</v>
      </c>
      <c r="G7" s="79">
        <v>26</v>
      </c>
      <c r="H7" s="80">
        <v>1</v>
      </c>
      <c r="I7" s="81">
        <v>2</v>
      </c>
      <c r="J7" s="82">
        <v>2</v>
      </c>
      <c r="K7" s="83"/>
      <c r="L7" s="84"/>
      <c r="M7" s="84"/>
      <c r="N7" s="85" t="s">
        <v>95</v>
      </c>
      <c r="O7" s="85">
        <v>2000</v>
      </c>
      <c r="P7" s="85"/>
      <c r="Q7" s="84"/>
      <c r="R7" s="86">
        <v>1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3908.7359999999999</v>
      </c>
      <c r="AD7" s="91">
        <f t="shared" si="4"/>
        <v>0</v>
      </c>
      <c r="AE7" s="91">
        <f t="shared" si="2"/>
        <v>3908.7359999999999</v>
      </c>
      <c r="AF7"/>
    </row>
    <row r="8" spans="1:32" ht="24.95" customHeight="1" x14ac:dyDescent="0.4">
      <c r="A8" s="78">
        <v>5</v>
      </c>
      <c r="B8" s="79" t="s">
        <v>90</v>
      </c>
      <c r="C8" s="79" t="s">
        <v>108</v>
      </c>
      <c r="D8" s="79" t="s">
        <v>92</v>
      </c>
      <c r="E8" s="79" t="s">
        <v>97</v>
      </c>
      <c r="F8" s="79" t="s">
        <v>341</v>
      </c>
      <c r="G8" s="79">
        <v>42</v>
      </c>
      <c r="H8" s="80">
        <v>1</v>
      </c>
      <c r="I8" s="81">
        <v>1</v>
      </c>
      <c r="J8" s="82">
        <v>1</v>
      </c>
      <c r="K8" s="83"/>
      <c r="L8" s="84"/>
      <c r="M8" s="84"/>
      <c r="N8" s="85" t="s">
        <v>95</v>
      </c>
      <c r="O8" s="85">
        <v>2500</v>
      </c>
      <c r="P8" s="85"/>
      <c r="Q8" s="84"/>
      <c r="R8" s="86">
        <v>1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3157.056</v>
      </c>
      <c r="AD8" s="91">
        <f t="shared" si="4"/>
        <v>0</v>
      </c>
      <c r="AE8" s="91">
        <f t="shared" si="2"/>
        <v>3157.056</v>
      </c>
      <c r="AF8"/>
    </row>
    <row r="9" spans="1:32" ht="24.95" customHeight="1" x14ac:dyDescent="0.4">
      <c r="A9" s="78">
        <v>6</v>
      </c>
      <c r="B9" s="79" t="s">
        <v>137</v>
      </c>
      <c r="C9" s="79" t="s">
        <v>108</v>
      </c>
      <c r="D9" s="79" t="s">
        <v>92</v>
      </c>
      <c r="E9" s="79" t="s">
        <v>93</v>
      </c>
      <c r="F9" s="79" t="s">
        <v>341</v>
      </c>
      <c r="G9" s="79">
        <v>26</v>
      </c>
      <c r="H9" s="80">
        <v>1</v>
      </c>
      <c r="I9" s="81">
        <v>2</v>
      </c>
      <c r="J9" s="82">
        <v>2</v>
      </c>
      <c r="K9" s="83"/>
      <c r="L9" s="84"/>
      <c r="M9" s="84"/>
      <c r="N9" s="85" t="s">
        <v>95</v>
      </c>
      <c r="O9" s="85">
        <v>1600</v>
      </c>
      <c r="P9" s="85"/>
      <c r="Q9" s="84"/>
      <c r="R9" s="86">
        <v>1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3908.7359999999999</v>
      </c>
      <c r="AD9" s="91">
        <f t="shared" si="4"/>
        <v>0</v>
      </c>
      <c r="AE9" s="91">
        <f t="shared" si="2"/>
        <v>3908.7359999999999</v>
      </c>
      <c r="AF9"/>
    </row>
    <row r="10" spans="1:32" ht="24.95" customHeight="1" x14ac:dyDescent="0.4">
      <c r="A10" s="78">
        <v>7</v>
      </c>
      <c r="B10" s="79" t="s">
        <v>137</v>
      </c>
      <c r="C10" s="79" t="s">
        <v>109</v>
      </c>
      <c r="D10" s="79" t="s">
        <v>92</v>
      </c>
      <c r="E10" s="79" t="s">
        <v>168</v>
      </c>
      <c r="F10" s="79" t="s">
        <v>321</v>
      </c>
      <c r="G10" s="79">
        <v>34</v>
      </c>
      <c r="H10" s="80">
        <v>1</v>
      </c>
      <c r="I10" s="81">
        <v>1</v>
      </c>
      <c r="J10" s="82">
        <v>1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1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2555.712</v>
      </c>
      <c r="AD10" s="91">
        <f t="shared" si="4"/>
        <v>0</v>
      </c>
      <c r="AE10" s="91">
        <f t="shared" si="2"/>
        <v>2555.712</v>
      </c>
      <c r="AF10"/>
    </row>
    <row r="11" spans="1:32" ht="24.95" customHeight="1" x14ac:dyDescent="0.4">
      <c r="A11" s="78">
        <v>8</v>
      </c>
      <c r="B11" s="79" t="s">
        <v>137</v>
      </c>
      <c r="C11" s="79" t="s">
        <v>109</v>
      </c>
      <c r="D11" s="79" t="s">
        <v>92</v>
      </c>
      <c r="E11" s="79" t="s">
        <v>441</v>
      </c>
      <c r="F11" s="79" t="s">
        <v>179</v>
      </c>
      <c r="G11" s="79">
        <v>60</v>
      </c>
      <c r="H11" s="80">
        <v>2</v>
      </c>
      <c r="I11" s="81">
        <v>1</v>
      </c>
      <c r="J11" s="82">
        <v>2</v>
      </c>
      <c r="K11" s="83"/>
      <c r="L11" s="84"/>
      <c r="M11" s="84"/>
      <c r="N11" s="85" t="s">
        <v>95</v>
      </c>
      <c r="O11" s="85">
        <v>700</v>
      </c>
      <c r="P11" s="85"/>
      <c r="Q11" s="84"/>
      <c r="R11" s="86">
        <v>2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9020.16</v>
      </c>
      <c r="AD11" s="91">
        <f t="shared" si="4"/>
        <v>0</v>
      </c>
      <c r="AE11" s="91">
        <f t="shared" si="2"/>
        <v>9020.16</v>
      </c>
      <c r="AF11"/>
    </row>
    <row r="12" spans="1:32" ht="24.95" customHeight="1" x14ac:dyDescent="0.4">
      <c r="A12" s="78">
        <v>9</v>
      </c>
      <c r="B12" s="79" t="s">
        <v>137</v>
      </c>
      <c r="C12" s="79" t="s">
        <v>109</v>
      </c>
      <c r="D12" s="79" t="s">
        <v>92</v>
      </c>
      <c r="E12" s="79" t="s">
        <v>178</v>
      </c>
      <c r="F12" s="79" t="s">
        <v>535</v>
      </c>
      <c r="G12" s="79">
        <v>19</v>
      </c>
      <c r="H12" s="80">
        <v>4</v>
      </c>
      <c r="I12" s="81">
        <v>1</v>
      </c>
      <c r="J12" s="82">
        <v>4</v>
      </c>
      <c r="K12" s="83"/>
      <c r="L12" s="84"/>
      <c r="M12" s="84"/>
      <c r="N12" s="85" t="s">
        <v>95</v>
      </c>
      <c r="O12" s="85">
        <v>800</v>
      </c>
      <c r="P12" s="85"/>
      <c r="Q12" s="84"/>
      <c r="R12" s="86">
        <v>4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5712.768</v>
      </c>
      <c r="AD12" s="91">
        <f t="shared" si="4"/>
        <v>0</v>
      </c>
      <c r="AE12" s="91">
        <f t="shared" si="2"/>
        <v>5712.768</v>
      </c>
      <c r="AF12"/>
    </row>
    <row r="13" spans="1:32" ht="24.95" customHeight="1" x14ac:dyDescent="0.4">
      <c r="A13" s="78">
        <v>10</v>
      </c>
      <c r="B13" s="79" t="s">
        <v>137</v>
      </c>
      <c r="C13" s="79" t="s">
        <v>109</v>
      </c>
      <c r="D13" s="79" t="s">
        <v>92</v>
      </c>
      <c r="E13" s="79" t="s">
        <v>586</v>
      </c>
      <c r="F13" s="79" t="s">
        <v>587</v>
      </c>
      <c r="G13" s="79">
        <v>29</v>
      </c>
      <c r="H13" s="80">
        <v>2</v>
      </c>
      <c r="I13" s="81">
        <v>2</v>
      </c>
      <c r="J13" s="82">
        <v>4</v>
      </c>
      <c r="K13" s="83"/>
      <c r="L13" s="84"/>
      <c r="M13" s="84"/>
      <c r="N13" s="85" t="s">
        <v>95</v>
      </c>
      <c r="O13" s="85">
        <v>3000</v>
      </c>
      <c r="P13" s="85"/>
      <c r="Q13" s="84"/>
      <c r="R13" s="86">
        <v>2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8719.4880000000012</v>
      </c>
      <c r="AD13" s="91">
        <f t="shared" si="4"/>
        <v>0</v>
      </c>
      <c r="AE13" s="91">
        <f t="shared" si="2"/>
        <v>8719.4880000000012</v>
      </c>
      <c r="AF13"/>
    </row>
    <row r="14" spans="1:32" ht="24.95" customHeight="1" x14ac:dyDescent="0.4">
      <c r="A14" s="78">
        <v>11</v>
      </c>
      <c r="B14" s="79" t="s">
        <v>137</v>
      </c>
      <c r="C14" s="79" t="s">
        <v>588</v>
      </c>
      <c r="D14" s="79" t="s">
        <v>92</v>
      </c>
      <c r="E14" s="79" t="s">
        <v>583</v>
      </c>
      <c r="F14" s="79" t="s">
        <v>584</v>
      </c>
      <c r="G14" s="79">
        <v>58</v>
      </c>
      <c r="H14" s="80">
        <v>3</v>
      </c>
      <c r="I14" s="81">
        <v>4</v>
      </c>
      <c r="J14" s="82">
        <v>12</v>
      </c>
      <c r="K14" s="83"/>
      <c r="L14" s="84"/>
      <c r="M14" s="84"/>
      <c r="N14" s="85" t="s">
        <v>95</v>
      </c>
      <c r="O14" s="85">
        <v>2200</v>
      </c>
      <c r="P14" s="85"/>
      <c r="Q14" s="84"/>
      <c r="R14" s="86">
        <v>12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52316.928</v>
      </c>
      <c r="AD14" s="91">
        <f t="shared" si="4"/>
        <v>0</v>
      </c>
      <c r="AE14" s="91">
        <f t="shared" si="2"/>
        <v>52316.928</v>
      </c>
      <c r="AF14"/>
    </row>
    <row r="15" spans="1:32" ht="24.95" customHeight="1" x14ac:dyDescent="0.4">
      <c r="A15" s="78">
        <v>12</v>
      </c>
      <c r="B15" s="79" t="s">
        <v>137</v>
      </c>
      <c r="C15" s="79" t="s">
        <v>589</v>
      </c>
      <c r="D15" s="79" t="s">
        <v>92</v>
      </c>
      <c r="E15" s="79" t="s">
        <v>93</v>
      </c>
      <c r="F15" s="79" t="s">
        <v>99</v>
      </c>
      <c r="G15" s="79">
        <v>26</v>
      </c>
      <c r="H15" s="80">
        <v>1</v>
      </c>
      <c r="I15" s="81">
        <v>1</v>
      </c>
      <c r="J15" s="82">
        <v>1</v>
      </c>
      <c r="K15" s="83"/>
      <c r="L15" s="84"/>
      <c r="M15" s="84"/>
      <c r="N15" s="85" t="s">
        <v>95</v>
      </c>
      <c r="O15" s="85">
        <v>1000</v>
      </c>
      <c r="P15" s="85"/>
      <c r="Q15" s="84"/>
      <c r="R15" s="86">
        <v>1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1954.3679999999999</v>
      </c>
      <c r="AD15" s="91">
        <f t="shared" si="4"/>
        <v>0</v>
      </c>
      <c r="AE15" s="91">
        <f t="shared" si="2"/>
        <v>1954.3679999999999</v>
      </c>
      <c r="AF15"/>
    </row>
    <row r="16" spans="1:32" ht="24.95" customHeight="1" x14ac:dyDescent="0.4">
      <c r="A16" s="78">
        <v>13</v>
      </c>
      <c r="B16" s="79" t="s">
        <v>137</v>
      </c>
      <c r="C16" s="79" t="s">
        <v>590</v>
      </c>
      <c r="D16" s="79" t="s">
        <v>92</v>
      </c>
      <c r="E16" s="79" t="s">
        <v>93</v>
      </c>
      <c r="F16" s="79" t="s">
        <v>99</v>
      </c>
      <c r="G16" s="79">
        <v>26</v>
      </c>
      <c r="H16" s="80">
        <v>2</v>
      </c>
      <c r="I16" s="81">
        <v>2</v>
      </c>
      <c r="J16" s="82">
        <v>4</v>
      </c>
      <c r="K16" s="83"/>
      <c r="L16" s="84"/>
      <c r="M16" s="84"/>
      <c r="N16" s="85" t="s">
        <v>95</v>
      </c>
      <c r="O16" s="85">
        <v>1000</v>
      </c>
      <c r="P16" s="85"/>
      <c r="Q16" s="84"/>
      <c r="R16" s="86">
        <v>4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7817.4719999999998</v>
      </c>
      <c r="AD16" s="91">
        <f t="shared" si="4"/>
        <v>0</v>
      </c>
      <c r="AE16" s="91">
        <f t="shared" si="2"/>
        <v>7817.4719999999998</v>
      </c>
      <c r="AF16"/>
    </row>
    <row r="17" spans="1:32" ht="24.95" customHeight="1" x14ac:dyDescent="0.4">
      <c r="A17" s="78">
        <v>14</v>
      </c>
      <c r="B17" s="79" t="s">
        <v>137</v>
      </c>
      <c r="C17" s="79" t="s">
        <v>591</v>
      </c>
      <c r="D17" s="79" t="s">
        <v>92</v>
      </c>
      <c r="E17" s="79" t="s">
        <v>178</v>
      </c>
      <c r="F17" s="79" t="s">
        <v>535</v>
      </c>
      <c r="G17" s="79">
        <v>19</v>
      </c>
      <c r="H17" s="80">
        <v>5</v>
      </c>
      <c r="I17" s="81">
        <v>1</v>
      </c>
      <c r="J17" s="82">
        <v>5</v>
      </c>
      <c r="K17" s="83"/>
      <c r="L17" s="84"/>
      <c r="M17" s="84"/>
      <c r="N17" s="85" t="s">
        <v>95</v>
      </c>
      <c r="O17" s="85">
        <v>800</v>
      </c>
      <c r="P17" s="85"/>
      <c r="Q17" s="84"/>
      <c r="R17" s="86">
        <v>5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7140.96</v>
      </c>
      <c r="AD17" s="91">
        <f t="shared" si="4"/>
        <v>0</v>
      </c>
      <c r="AE17" s="91">
        <f t="shared" si="2"/>
        <v>7140.96</v>
      </c>
      <c r="AF17"/>
    </row>
    <row r="18" spans="1:32" ht="24.95" customHeight="1" x14ac:dyDescent="0.4">
      <c r="A18" s="78">
        <v>15</v>
      </c>
      <c r="B18" s="79" t="s">
        <v>137</v>
      </c>
      <c r="C18" s="79" t="s">
        <v>591</v>
      </c>
      <c r="D18" s="79" t="s">
        <v>92</v>
      </c>
      <c r="E18" s="79" t="s">
        <v>396</v>
      </c>
      <c r="F18" s="79" t="s">
        <v>453</v>
      </c>
      <c r="G18" s="79">
        <v>29</v>
      </c>
      <c r="H18" s="80">
        <v>51</v>
      </c>
      <c r="I18" s="81">
        <v>2</v>
      </c>
      <c r="J18" s="82">
        <v>102</v>
      </c>
      <c r="K18" s="83"/>
      <c r="L18" s="84"/>
      <c r="M18" s="84"/>
      <c r="N18" s="85" t="s">
        <v>95</v>
      </c>
      <c r="O18" s="85">
        <v>1400</v>
      </c>
      <c r="P18" s="85"/>
      <c r="Q18" s="84"/>
      <c r="R18" s="86">
        <v>51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222346.94400000002</v>
      </c>
      <c r="AD18" s="91">
        <f t="shared" si="4"/>
        <v>0</v>
      </c>
      <c r="AE18" s="91">
        <f t="shared" si="2"/>
        <v>222346.94400000002</v>
      </c>
      <c r="AF18"/>
    </row>
    <row r="19" spans="1:32" ht="24.95" customHeight="1" x14ac:dyDescent="0.4">
      <c r="A19" s="78">
        <v>16</v>
      </c>
      <c r="B19" s="79" t="s">
        <v>137</v>
      </c>
      <c r="C19" s="79" t="s">
        <v>591</v>
      </c>
      <c r="D19" s="79" t="s">
        <v>92</v>
      </c>
      <c r="E19" s="79" t="s">
        <v>592</v>
      </c>
      <c r="F19" s="79" t="s">
        <v>535</v>
      </c>
      <c r="G19" s="79">
        <v>100</v>
      </c>
      <c r="H19" s="80">
        <v>5</v>
      </c>
      <c r="I19" s="81">
        <v>1</v>
      </c>
      <c r="J19" s="82">
        <v>5</v>
      </c>
      <c r="K19" s="83"/>
      <c r="L19" s="84"/>
      <c r="M19" s="84"/>
      <c r="N19" s="85" t="s">
        <v>95</v>
      </c>
      <c r="O19" s="85">
        <v>800</v>
      </c>
      <c r="P19" s="85"/>
      <c r="Q19" s="84"/>
      <c r="R19" s="86">
        <v>5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37584</v>
      </c>
      <c r="AD19" s="91">
        <f t="shared" si="4"/>
        <v>0</v>
      </c>
      <c r="AE19" s="91">
        <f t="shared" si="2"/>
        <v>37584</v>
      </c>
      <c r="AF19"/>
    </row>
    <row r="20" spans="1:32" ht="24.95" customHeight="1" x14ac:dyDescent="0.4">
      <c r="A20" s="78">
        <v>17</v>
      </c>
      <c r="B20" s="79" t="s">
        <v>137</v>
      </c>
      <c r="C20" s="79" t="s">
        <v>593</v>
      </c>
      <c r="D20" s="79" t="s">
        <v>92</v>
      </c>
      <c r="E20" s="79" t="s">
        <v>168</v>
      </c>
      <c r="F20" s="79" t="s">
        <v>557</v>
      </c>
      <c r="G20" s="79">
        <v>34</v>
      </c>
      <c r="H20" s="80">
        <v>4</v>
      </c>
      <c r="I20" s="81">
        <v>2</v>
      </c>
      <c r="J20" s="82">
        <v>8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8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20445.696</v>
      </c>
      <c r="AD20" s="91">
        <f t="shared" si="4"/>
        <v>0</v>
      </c>
      <c r="AE20" s="91">
        <f t="shared" si="2"/>
        <v>20445.696</v>
      </c>
      <c r="AF20"/>
    </row>
    <row r="21" spans="1:32" ht="24.95" customHeight="1" x14ac:dyDescent="0.4">
      <c r="A21" s="78">
        <v>18</v>
      </c>
      <c r="B21" s="79" t="s">
        <v>137</v>
      </c>
      <c r="C21" s="79" t="s">
        <v>538</v>
      </c>
      <c r="D21" s="79" t="s">
        <v>92</v>
      </c>
      <c r="E21" s="79" t="s">
        <v>178</v>
      </c>
      <c r="F21" s="79" t="s">
        <v>179</v>
      </c>
      <c r="G21" s="79">
        <v>19</v>
      </c>
      <c r="H21" s="80">
        <v>1</v>
      </c>
      <c r="I21" s="81">
        <v>1</v>
      </c>
      <c r="J21" s="82">
        <v>1</v>
      </c>
      <c r="K21" s="83"/>
      <c r="L21" s="84"/>
      <c r="M21" s="84"/>
      <c r="N21" s="85" t="s">
        <v>95</v>
      </c>
      <c r="O21" s="85">
        <v>800</v>
      </c>
      <c r="P21" s="85"/>
      <c r="Q21" s="84"/>
      <c r="R21" s="86">
        <v>1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1428.192</v>
      </c>
      <c r="AD21" s="91">
        <f t="shared" si="4"/>
        <v>0</v>
      </c>
      <c r="AE21" s="91">
        <f t="shared" si="2"/>
        <v>1428.192</v>
      </c>
      <c r="AF21"/>
    </row>
    <row r="22" spans="1:32" ht="24.95" customHeight="1" x14ac:dyDescent="0.4">
      <c r="A22" s="78">
        <v>19</v>
      </c>
      <c r="B22" s="79" t="s">
        <v>137</v>
      </c>
      <c r="C22" s="79" t="s">
        <v>529</v>
      </c>
      <c r="D22" s="79" t="s">
        <v>92</v>
      </c>
      <c r="E22" s="79" t="s">
        <v>93</v>
      </c>
      <c r="F22" s="79" t="s">
        <v>101</v>
      </c>
      <c r="G22" s="79">
        <v>26</v>
      </c>
      <c r="H22" s="80">
        <v>1</v>
      </c>
      <c r="I22" s="81">
        <v>1</v>
      </c>
      <c r="J22" s="82">
        <v>1</v>
      </c>
      <c r="K22" s="83"/>
      <c r="L22" s="84"/>
      <c r="M22" s="84"/>
      <c r="N22" s="85" t="s">
        <v>95</v>
      </c>
      <c r="O22" s="85">
        <v>1000</v>
      </c>
      <c r="P22" s="85"/>
      <c r="Q22" s="84"/>
      <c r="R22" s="86">
        <v>1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1954.3679999999999</v>
      </c>
      <c r="AD22" s="91">
        <f t="shared" si="4"/>
        <v>0</v>
      </c>
      <c r="AE22" s="91">
        <f t="shared" si="2"/>
        <v>1954.3679999999999</v>
      </c>
      <c r="AF22"/>
    </row>
    <row r="23" spans="1:32" ht="24.95" customHeight="1" x14ac:dyDescent="0.4">
      <c r="A23" s="78">
        <v>20</v>
      </c>
      <c r="B23" s="79" t="s">
        <v>137</v>
      </c>
      <c r="C23" s="79" t="s">
        <v>530</v>
      </c>
      <c r="D23" s="79" t="s">
        <v>594</v>
      </c>
      <c r="E23" s="79" t="s">
        <v>93</v>
      </c>
      <c r="F23" s="79" t="s">
        <v>101</v>
      </c>
      <c r="G23" s="79">
        <v>26</v>
      </c>
      <c r="H23" s="80">
        <v>1</v>
      </c>
      <c r="I23" s="81">
        <v>1</v>
      </c>
      <c r="J23" s="82">
        <v>1</v>
      </c>
      <c r="K23" s="83"/>
      <c r="L23" s="84"/>
      <c r="M23" s="84"/>
      <c r="N23" s="85" t="s">
        <v>95</v>
      </c>
      <c r="O23" s="85">
        <v>1000</v>
      </c>
      <c r="P23" s="85"/>
      <c r="Q23" s="84"/>
      <c r="R23" s="86">
        <v>1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1954.3679999999999</v>
      </c>
      <c r="AD23" s="91">
        <f t="shared" si="4"/>
        <v>0</v>
      </c>
      <c r="AE23" s="91">
        <f t="shared" si="2"/>
        <v>1954.3679999999999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595</v>
      </c>
      <c r="D24" s="79" t="s">
        <v>92</v>
      </c>
      <c r="E24" s="79" t="s">
        <v>93</v>
      </c>
      <c r="F24" s="79" t="s">
        <v>99</v>
      </c>
      <c r="G24" s="79">
        <v>26</v>
      </c>
      <c r="H24" s="80">
        <v>1</v>
      </c>
      <c r="I24" s="81">
        <v>2</v>
      </c>
      <c r="J24" s="82">
        <v>2</v>
      </c>
      <c r="K24" s="83"/>
      <c r="L24" s="84"/>
      <c r="M24" s="84"/>
      <c r="N24" s="85" t="s">
        <v>95</v>
      </c>
      <c r="O24" s="85">
        <v>1000</v>
      </c>
      <c r="P24" s="85"/>
      <c r="Q24" s="84"/>
      <c r="R24" s="86">
        <v>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3908.7359999999999</v>
      </c>
      <c r="AD24" s="91">
        <f t="shared" si="4"/>
        <v>0</v>
      </c>
      <c r="AE24" s="91">
        <f t="shared" si="2"/>
        <v>3908.7359999999999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596</v>
      </c>
      <c r="D25" s="79" t="s">
        <v>92</v>
      </c>
      <c r="E25" s="79" t="s">
        <v>93</v>
      </c>
      <c r="F25" s="79" t="s">
        <v>99</v>
      </c>
      <c r="G25" s="79">
        <v>26</v>
      </c>
      <c r="H25" s="80">
        <v>1</v>
      </c>
      <c r="I25" s="81">
        <v>2</v>
      </c>
      <c r="J25" s="82">
        <v>2</v>
      </c>
      <c r="K25" s="83"/>
      <c r="L25" s="84"/>
      <c r="M25" s="84"/>
      <c r="N25" s="85" t="s">
        <v>95</v>
      </c>
      <c r="O25" s="85">
        <v>1000</v>
      </c>
      <c r="P25" s="85"/>
      <c r="Q25" s="84"/>
      <c r="R25" s="86">
        <v>2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3908.7359999999999</v>
      </c>
      <c r="AD25" s="91">
        <f t="shared" si="4"/>
        <v>0</v>
      </c>
      <c r="AE25" s="91">
        <f t="shared" si="2"/>
        <v>3908.7359999999999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459</v>
      </c>
      <c r="D26" s="79" t="s">
        <v>92</v>
      </c>
      <c r="E26" s="79" t="s">
        <v>97</v>
      </c>
      <c r="F26" s="79" t="s">
        <v>398</v>
      </c>
      <c r="G26" s="79">
        <v>42</v>
      </c>
      <c r="H26" s="80">
        <v>1</v>
      </c>
      <c r="I26" s="81">
        <v>1</v>
      </c>
      <c r="J26" s="82">
        <v>1</v>
      </c>
      <c r="K26" s="83"/>
      <c r="L26" s="84"/>
      <c r="M26" s="84"/>
      <c r="N26" s="85" t="s">
        <v>95</v>
      </c>
      <c r="O26" s="85">
        <v>2500</v>
      </c>
      <c r="P26" s="85"/>
      <c r="Q26" s="84"/>
      <c r="R26" s="86">
        <v>1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3157.056</v>
      </c>
      <c r="AD26" s="91">
        <f t="shared" si="4"/>
        <v>0</v>
      </c>
      <c r="AE26" s="91">
        <f t="shared" si="2"/>
        <v>3157.056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459</v>
      </c>
      <c r="D27" s="79" t="s">
        <v>92</v>
      </c>
      <c r="E27" s="79" t="s">
        <v>597</v>
      </c>
      <c r="F27" s="79" t="s">
        <v>598</v>
      </c>
      <c r="G27" s="79">
        <v>58</v>
      </c>
      <c r="H27" s="80">
        <v>1</v>
      </c>
      <c r="I27" s="81">
        <v>1</v>
      </c>
      <c r="J27" s="82">
        <v>1</v>
      </c>
      <c r="K27" s="83"/>
      <c r="L27" s="84"/>
      <c r="M27" s="84"/>
      <c r="N27" s="85" t="s">
        <v>599</v>
      </c>
      <c r="O27" s="85">
        <v>3300</v>
      </c>
      <c r="P27" s="85"/>
      <c r="Q27" s="84"/>
      <c r="R27" s="86">
        <v>1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4359.7440000000006</v>
      </c>
      <c r="AD27" s="91">
        <f t="shared" si="4"/>
        <v>0</v>
      </c>
      <c r="AE27" s="91">
        <f t="shared" si="2"/>
        <v>4359.7440000000006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600</v>
      </c>
      <c r="D28" s="79" t="s">
        <v>92</v>
      </c>
      <c r="E28" s="79" t="s">
        <v>97</v>
      </c>
      <c r="F28" s="79" t="s">
        <v>98</v>
      </c>
      <c r="G28" s="79">
        <v>42</v>
      </c>
      <c r="H28" s="80">
        <v>3</v>
      </c>
      <c r="I28" s="81">
        <v>1</v>
      </c>
      <c r="J28" s="82">
        <v>3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3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9471.1679999999997</v>
      </c>
      <c r="AD28" s="91">
        <f t="shared" si="4"/>
        <v>0</v>
      </c>
      <c r="AE28" s="91">
        <f t="shared" si="2"/>
        <v>9471.1679999999997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601</v>
      </c>
      <c r="D29" s="79" t="s">
        <v>92</v>
      </c>
      <c r="E29" s="79" t="s">
        <v>93</v>
      </c>
      <c r="F29" s="79" t="s">
        <v>101</v>
      </c>
      <c r="G29" s="79">
        <v>26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1000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1954.3679999999999</v>
      </c>
      <c r="AD29" s="91">
        <f t="shared" si="4"/>
        <v>0</v>
      </c>
      <c r="AE29" s="91">
        <f t="shared" si="2"/>
        <v>1954.3679999999999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358</v>
      </c>
      <c r="D30" s="79" t="s">
        <v>92</v>
      </c>
      <c r="E30" s="79" t="s">
        <v>97</v>
      </c>
      <c r="F30" s="79" t="s">
        <v>98</v>
      </c>
      <c r="G30" s="79">
        <v>42</v>
      </c>
      <c r="H30" s="80">
        <v>1</v>
      </c>
      <c r="I30" s="81">
        <v>2</v>
      </c>
      <c r="J30" s="82">
        <v>2</v>
      </c>
      <c r="K30" s="83"/>
      <c r="L30" s="84"/>
      <c r="M30" s="84"/>
      <c r="N30" s="85" t="s">
        <v>95</v>
      </c>
      <c r="O30" s="85">
        <v>2500</v>
      </c>
      <c r="P30" s="85"/>
      <c r="Q30" s="84"/>
      <c r="R30" s="86">
        <v>2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6314.1120000000001</v>
      </c>
      <c r="AD30" s="91">
        <f t="shared" si="4"/>
        <v>0</v>
      </c>
      <c r="AE30" s="91">
        <f t="shared" si="2"/>
        <v>6314.1120000000001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602</v>
      </c>
      <c r="D31" s="79" t="s">
        <v>92</v>
      </c>
      <c r="E31" s="79" t="s">
        <v>387</v>
      </c>
      <c r="F31" s="79" t="s">
        <v>481</v>
      </c>
      <c r="G31" s="79">
        <v>60</v>
      </c>
      <c r="H31" s="80">
        <v>1</v>
      </c>
      <c r="I31" s="81">
        <v>1</v>
      </c>
      <c r="J31" s="82">
        <v>1</v>
      </c>
      <c r="K31" s="83"/>
      <c r="L31" s="84"/>
      <c r="M31" s="84"/>
      <c r="N31" s="85" t="s">
        <v>95</v>
      </c>
      <c r="O31" s="85">
        <v>800</v>
      </c>
      <c r="P31" s="85"/>
      <c r="Q31" s="84"/>
      <c r="R31" s="86">
        <v>1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4510.08</v>
      </c>
      <c r="AD31" s="91">
        <f t="shared" si="4"/>
        <v>0</v>
      </c>
      <c r="AE31" s="91">
        <f t="shared" si="2"/>
        <v>4510.08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603</v>
      </c>
      <c r="D32" s="79" t="s">
        <v>92</v>
      </c>
      <c r="E32" s="79" t="s">
        <v>97</v>
      </c>
      <c r="F32" s="79" t="s">
        <v>98</v>
      </c>
      <c r="G32" s="79">
        <v>42</v>
      </c>
      <c r="H32" s="80">
        <v>1</v>
      </c>
      <c r="I32" s="81">
        <v>2</v>
      </c>
      <c r="J32" s="82">
        <v>2</v>
      </c>
      <c r="K32" s="83"/>
      <c r="L32" s="84"/>
      <c r="M32" s="84"/>
      <c r="N32" s="85" t="s">
        <v>95</v>
      </c>
      <c r="O32" s="85">
        <v>2500</v>
      </c>
      <c r="P32" s="85"/>
      <c r="Q32" s="84"/>
      <c r="R32" s="86">
        <v>2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6314.1120000000001</v>
      </c>
      <c r="AD32" s="91">
        <f t="shared" si="4"/>
        <v>0</v>
      </c>
      <c r="AE32" s="91">
        <f t="shared" si="2"/>
        <v>6314.1120000000001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604</v>
      </c>
      <c r="D33" s="79" t="s">
        <v>92</v>
      </c>
      <c r="E33" s="79" t="s">
        <v>97</v>
      </c>
      <c r="F33" s="79" t="s">
        <v>98</v>
      </c>
      <c r="G33" s="79">
        <v>42</v>
      </c>
      <c r="H33" s="80">
        <v>8</v>
      </c>
      <c r="I33" s="81">
        <v>2</v>
      </c>
      <c r="J33" s="82">
        <v>16</v>
      </c>
      <c r="K33" s="83"/>
      <c r="L33" s="84"/>
      <c r="M33" s="84"/>
      <c r="N33" s="85" t="s">
        <v>95</v>
      </c>
      <c r="O33" s="85">
        <v>2500</v>
      </c>
      <c r="P33" s="85"/>
      <c r="Q33" s="84"/>
      <c r="R33" s="86">
        <v>16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50512.896000000001</v>
      </c>
      <c r="AD33" s="91">
        <f t="shared" si="4"/>
        <v>0</v>
      </c>
      <c r="AE33" s="91">
        <f t="shared" si="2"/>
        <v>50512.896000000001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605</v>
      </c>
      <c r="D34" s="79" t="s">
        <v>92</v>
      </c>
      <c r="E34" s="79" t="s">
        <v>97</v>
      </c>
      <c r="F34" s="79" t="s">
        <v>98</v>
      </c>
      <c r="G34" s="79">
        <v>42</v>
      </c>
      <c r="H34" s="80">
        <v>1</v>
      </c>
      <c r="I34" s="81">
        <v>2</v>
      </c>
      <c r="J34" s="82">
        <v>2</v>
      </c>
      <c r="K34" s="83"/>
      <c r="L34" s="84"/>
      <c r="M34" s="84"/>
      <c r="N34" s="85" t="s">
        <v>95</v>
      </c>
      <c r="O34" s="85">
        <v>2500</v>
      </c>
      <c r="P34" s="85"/>
      <c r="Q34" s="84"/>
      <c r="R34" s="86">
        <v>2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6314.1120000000001</v>
      </c>
      <c r="AD34" s="91">
        <f t="shared" si="4"/>
        <v>0</v>
      </c>
      <c r="AE34" s="91">
        <f t="shared" si="2"/>
        <v>6314.1120000000001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606</v>
      </c>
      <c r="D35" s="79" t="s">
        <v>92</v>
      </c>
      <c r="E35" s="79" t="s">
        <v>387</v>
      </c>
      <c r="F35" s="79" t="s">
        <v>607</v>
      </c>
      <c r="G35" s="79">
        <v>60</v>
      </c>
      <c r="H35" s="80">
        <v>6</v>
      </c>
      <c r="I35" s="81">
        <v>1</v>
      </c>
      <c r="J35" s="82">
        <v>6</v>
      </c>
      <c r="K35" s="83"/>
      <c r="L35" s="84"/>
      <c r="M35" s="84"/>
      <c r="N35" s="85" t="s">
        <v>95</v>
      </c>
      <c r="O35" s="85">
        <v>800</v>
      </c>
      <c r="P35" s="85"/>
      <c r="Q35" s="84"/>
      <c r="R35" s="86">
        <v>6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27060.48</v>
      </c>
      <c r="AD35" s="91">
        <f t="shared" si="4"/>
        <v>0</v>
      </c>
      <c r="AE35" s="91">
        <f t="shared" si="2"/>
        <v>27060.48</v>
      </c>
      <c r="AF35"/>
    </row>
    <row r="36" spans="1:32" ht="24.95" customHeight="1" x14ac:dyDescent="0.4">
      <c r="A36" s="78">
        <v>33</v>
      </c>
      <c r="B36" s="79" t="s">
        <v>90</v>
      </c>
      <c r="C36" s="79" t="s">
        <v>606</v>
      </c>
      <c r="D36" s="79" t="s">
        <v>92</v>
      </c>
      <c r="E36" s="79" t="s">
        <v>93</v>
      </c>
      <c r="F36" s="79" t="s">
        <v>101</v>
      </c>
      <c r="G36" s="79">
        <v>26</v>
      </c>
      <c r="H36" s="80">
        <v>1</v>
      </c>
      <c r="I36" s="81">
        <v>1</v>
      </c>
      <c r="J36" s="82">
        <v>1</v>
      </c>
      <c r="K36" s="83"/>
      <c r="L36" s="84"/>
      <c r="M36" s="84"/>
      <c r="N36" s="85" t="s">
        <v>95</v>
      </c>
      <c r="O36" s="85">
        <v>1000</v>
      </c>
      <c r="P36" s="85"/>
      <c r="Q36" s="84"/>
      <c r="R36" s="86">
        <v>1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1954.3679999999999</v>
      </c>
      <c r="AD36" s="91">
        <f t="shared" si="4"/>
        <v>0</v>
      </c>
      <c r="AE36" s="91">
        <f t="shared" si="2"/>
        <v>1954.3679999999999</v>
      </c>
      <c r="AF36"/>
    </row>
    <row r="37" spans="1:32" ht="24.95" customHeight="1" x14ac:dyDescent="0.4">
      <c r="A37" s="78">
        <v>34</v>
      </c>
      <c r="B37" s="79" t="s">
        <v>90</v>
      </c>
      <c r="C37" s="79" t="s">
        <v>608</v>
      </c>
      <c r="D37" s="79" t="s">
        <v>92</v>
      </c>
      <c r="E37" s="79" t="s">
        <v>93</v>
      </c>
      <c r="F37" s="79" t="s">
        <v>101</v>
      </c>
      <c r="G37" s="79">
        <v>26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1000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1954.3679999999999</v>
      </c>
      <c r="AD37" s="91">
        <f t="shared" si="4"/>
        <v>0</v>
      </c>
      <c r="AE37" s="91">
        <f t="shared" si="2"/>
        <v>1954.3679999999999</v>
      </c>
      <c r="AF37"/>
    </row>
    <row r="38" spans="1:32" ht="24.95" customHeight="1" x14ac:dyDescent="0.4">
      <c r="A38" s="78">
        <v>35</v>
      </c>
      <c r="B38" s="79" t="s">
        <v>90</v>
      </c>
      <c r="C38" s="79" t="s">
        <v>609</v>
      </c>
      <c r="D38" s="79" t="s">
        <v>92</v>
      </c>
      <c r="E38" s="79" t="s">
        <v>97</v>
      </c>
      <c r="F38" s="79" t="s">
        <v>98</v>
      </c>
      <c r="G38" s="79">
        <v>42</v>
      </c>
      <c r="H38" s="80">
        <v>14</v>
      </c>
      <c r="I38" s="81">
        <v>2</v>
      </c>
      <c r="J38" s="82">
        <v>28</v>
      </c>
      <c r="K38" s="83"/>
      <c r="L38" s="84"/>
      <c r="M38" s="84"/>
      <c r="N38" s="85" t="s">
        <v>95</v>
      </c>
      <c r="O38" s="85">
        <v>2500</v>
      </c>
      <c r="P38" s="85"/>
      <c r="Q38" s="84"/>
      <c r="R38" s="86">
        <v>28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88397.567999999999</v>
      </c>
      <c r="AD38" s="91">
        <f t="shared" si="4"/>
        <v>0</v>
      </c>
      <c r="AE38" s="91">
        <f t="shared" si="2"/>
        <v>88397.567999999999</v>
      </c>
      <c r="AF38"/>
    </row>
    <row r="39" spans="1:32" ht="24.95" customHeight="1" x14ac:dyDescent="0.4">
      <c r="A39" s="78">
        <v>36</v>
      </c>
      <c r="B39" s="79" t="s">
        <v>90</v>
      </c>
      <c r="C39" s="79" t="s">
        <v>609</v>
      </c>
      <c r="D39" s="79" t="s">
        <v>92</v>
      </c>
      <c r="E39" s="79" t="s">
        <v>97</v>
      </c>
      <c r="F39" s="79" t="s">
        <v>610</v>
      </c>
      <c r="G39" s="79">
        <v>42</v>
      </c>
      <c r="H39" s="80">
        <v>1</v>
      </c>
      <c r="I39" s="81">
        <v>2</v>
      </c>
      <c r="J39" s="82">
        <v>2</v>
      </c>
      <c r="K39" s="83"/>
      <c r="L39" s="84"/>
      <c r="M39" s="84"/>
      <c r="N39" s="85" t="s">
        <v>95</v>
      </c>
      <c r="O39" s="85">
        <v>2500</v>
      </c>
      <c r="P39" s="85"/>
      <c r="Q39" s="84"/>
      <c r="R39" s="86">
        <v>2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6314.1120000000001</v>
      </c>
      <c r="AD39" s="91">
        <f t="shared" si="4"/>
        <v>0</v>
      </c>
      <c r="AE39" s="91">
        <f t="shared" si="2"/>
        <v>6314.1120000000001</v>
      </c>
      <c r="AF39"/>
    </row>
    <row r="40" spans="1:32" ht="24.95" customHeight="1" x14ac:dyDescent="0.4">
      <c r="A40" s="78">
        <v>37</v>
      </c>
      <c r="B40" s="79" t="s">
        <v>90</v>
      </c>
      <c r="C40" s="79" t="s">
        <v>419</v>
      </c>
      <c r="D40" s="79" t="s">
        <v>92</v>
      </c>
      <c r="E40" s="79" t="s">
        <v>97</v>
      </c>
      <c r="F40" s="79" t="s">
        <v>98</v>
      </c>
      <c r="G40" s="79">
        <v>42</v>
      </c>
      <c r="H40" s="79">
        <v>1</v>
      </c>
      <c r="I40" s="81">
        <v>1</v>
      </c>
      <c r="J40" s="82">
        <v>1</v>
      </c>
      <c r="K40" s="83"/>
      <c r="L40" s="84"/>
      <c r="M40" s="84"/>
      <c r="N40" s="85" t="s">
        <v>95</v>
      </c>
      <c r="O40" s="85">
        <v>2500</v>
      </c>
      <c r="P40" s="85"/>
      <c r="Q40" s="84"/>
      <c r="R40" s="86">
        <v>1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3157.056</v>
      </c>
      <c r="AD40" s="91">
        <f t="shared" si="4"/>
        <v>0</v>
      </c>
      <c r="AE40" s="91">
        <f t="shared" si="2"/>
        <v>3157.056</v>
      </c>
      <c r="AF40"/>
    </row>
    <row r="41" spans="1:32" ht="24.95" customHeight="1" x14ac:dyDescent="0.4">
      <c r="A41" s="78">
        <v>38</v>
      </c>
      <c r="B41" s="79" t="s">
        <v>90</v>
      </c>
      <c r="C41" s="79" t="s">
        <v>419</v>
      </c>
      <c r="D41" s="79" t="s">
        <v>92</v>
      </c>
      <c r="E41" s="79" t="s">
        <v>93</v>
      </c>
      <c r="F41" s="79" t="s">
        <v>271</v>
      </c>
      <c r="G41" s="79">
        <v>26</v>
      </c>
      <c r="H41" s="79">
        <v>1</v>
      </c>
      <c r="I41" s="81">
        <v>1</v>
      </c>
      <c r="J41" s="82">
        <v>1</v>
      </c>
      <c r="K41" s="83"/>
      <c r="L41" s="84"/>
      <c r="M41" s="84"/>
      <c r="N41" s="85" t="s">
        <v>95</v>
      </c>
      <c r="O41" s="85">
        <v>1000</v>
      </c>
      <c r="P41" s="85"/>
      <c r="Q41" s="84"/>
      <c r="R41" s="86">
        <v>1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1954.3679999999999</v>
      </c>
      <c r="AD41" s="91">
        <f t="shared" si="4"/>
        <v>0</v>
      </c>
      <c r="AE41" s="91">
        <f t="shared" si="2"/>
        <v>1954.3679999999999</v>
      </c>
      <c r="AF41"/>
    </row>
    <row r="42" spans="1:32" ht="24.95" customHeight="1" x14ac:dyDescent="0.4">
      <c r="A42" s="78">
        <v>39</v>
      </c>
      <c r="B42" s="79" t="s">
        <v>90</v>
      </c>
      <c r="C42" s="79" t="s">
        <v>611</v>
      </c>
      <c r="D42" s="79" t="s">
        <v>92</v>
      </c>
      <c r="E42" s="79" t="s">
        <v>97</v>
      </c>
      <c r="F42" s="79" t="s">
        <v>98</v>
      </c>
      <c r="G42" s="79">
        <v>42</v>
      </c>
      <c r="H42" s="79">
        <v>2</v>
      </c>
      <c r="I42" s="81">
        <v>2</v>
      </c>
      <c r="J42" s="82">
        <v>4</v>
      </c>
      <c r="K42" s="83"/>
      <c r="L42" s="84"/>
      <c r="M42" s="84"/>
      <c r="N42" s="85" t="s">
        <v>95</v>
      </c>
      <c r="O42" s="85">
        <v>2500</v>
      </c>
      <c r="P42" s="85"/>
      <c r="Q42" s="84"/>
      <c r="R42" s="86">
        <v>4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12628.224</v>
      </c>
      <c r="AD42" s="91">
        <f t="shared" si="4"/>
        <v>0</v>
      </c>
      <c r="AE42" s="91">
        <f t="shared" si="2"/>
        <v>12628.224</v>
      </c>
      <c r="AF42"/>
    </row>
    <row r="43" spans="1:32" ht="24.95" customHeight="1" x14ac:dyDescent="0.4">
      <c r="A43" s="78">
        <v>40</v>
      </c>
      <c r="B43" s="79" t="s">
        <v>90</v>
      </c>
      <c r="C43" s="79" t="s">
        <v>612</v>
      </c>
      <c r="D43" s="79" t="s">
        <v>92</v>
      </c>
      <c r="E43" s="79" t="s">
        <v>97</v>
      </c>
      <c r="F43" s="79" t="s">
        <v>277</v>
      </c>
      <c r="G43" s="79">
        <v>42</v>
      </c>
      <c r="H43" s="79">
        <v>12</v>
      </c>
      <c r="I43" s="81">
        <v>1</v>
      </c>
      <c r="J43" s="82">
        <v>12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12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37884.671999999999</v>
      </c>
      <c r="AD43" s="91">
        <f t="shared" si="4"/>
        <v>0</v>
      </c>
      <c r="AE43" s="91">
        <f t="shared" si="2"/>
        <v>37884.671999999999</v>
      </c>
      <c r="AF43"/>
    </row>
    <row r="44" spans="1:32" ht="24.95" customHeight="1" x14ac:dyDescent="0.4">
      <c r="A44" s="78">
        <v>41</v>
      </c>
      <c r="B44" s="79" t="s">
        <v>90</v>
      </c>
      <c r="C44" s="79" t="s">
        <v>612</v>
      </c>
      <c r="D44" s="79" t="s">
        <v>92</v>
      </c>
      <c r="E44" s="79" t="s">
        <v>93</v>
      </c>
      <c r="F44" s="79" t="s">
        <v>101</v>
      </c>
      <c r="G44" s="79">
        <v>26</v>
      </c>
      <c r="H44" s="79">
        <v>2</v>
      </c>
      <c r="I44" s="81">
        <v>1</v>
      </c>
      <c r="J44" s="82">
        <v>2</v>
      </c>
      <c r="K44" s="83"/>
      <c r="L44" s="84"/>
      <c r="M44" s="84"/>
      <c r="N44" s="85" t="s">
        <v>95</v>
      </c>
      <c r="O44" s="85">
        <v>1000</v>
      </c>
      <c r="P44" s="85"/>
      <c r="Q44" s="84"/>
      <c r="R44" s="86">
        <v>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3908.7359999999999</v>
      </c>
      <c r="AD44" s="91">
        <f t="shared" si="4"/>
        <v>0</v>
      </c>
      <c r="AE44" s="91">
        <f t="shared" si="2"/>
        <v>3908.7359999999999</v>
      </c>
      <c r="AF44"/>
    </row>
    <row r="45" spans="1:32" ht="24.95" customHeight="1" x14ac:dyDescent="0.4">
      <c r="A45" s="78">
        <v>42</v>
      </c>
      <c r="B45" s="79" t="s">
        <v>90</v>
      </c>
      <c r="C45" s="79" t="s">
        <v>613</v>
      </c>
      <c r="D45" s="79" t="s">
        <v>92</v>
      </c>
      <c r="E45" s="79" t="s">
        <v>97</v>
      </c>
      <c r="F45" s="79" t="s">
        <v>277</v>
      </c>
      <c r="G45" s="79">
        <v>42</v>
      </c>
      <c r="H45" s="79">
        <v>2</v>
      </c>
      <c r="I45" s="81">
        <v>1</v>
      </c>
      <c r="J45" s="82">
        <v>2</v>
      </c>
      <c r="K45" s="83"/>
      <c r="L45" s="84"/>
      <c r="M45" s="84"/>
      <c r="N45" s="85" t="s">
        <v>95</v>
      </c>
      <c r="O45" s="85">
        <v>2500</v>
      </c>
      <c r="P45" s="85"/>
      <c r="Q45" s="84"/>
      <c r="R45" s="86">
        <v>2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6314.1120000000001</v>
      </c>
      <c r="AD45" s="91">
        <f t="shared" si="4"/>
        <v>0</v>
      </c>
      <c r="AE45" s="91">
        <f t="shared" si="2"/>
        <v>6314.1120000000001</v>
      </c>
      <c r="AF45"/>
    </row>
    <row r="46" spans="1:32" ht="24.95" customHeight="1" x14ac:dyDescent="0.4">
      <c r="A46" s="78">
        <v>43</v>
      </c>
      <c r="B46" s="79" t="s">
        <v>90</v>
      </c>
      <c r="C46" s="79" t="s">
        <v>614</v>
      </c>
      <c r="D46" s="79" t="s">
        <v>92</v>
      </c>
      <c r="E46" s="79" t="s">
        <v>93</v>
      </c>
      <c r="F46" s="79" t="s">
        <v>101</v>
      </c>
      <c r="G46" s="79">
        <v>26</v>
      </c>
      <c r="H46" s="79">
        <v>1</v>
      </c>
      <c r="I46" s="81">
        <v>1</v>
      </c>
      <c r="J46" s="82">
        <v>1</v>
      </c>
      <c r="K46" s="83"/>
      <c r="L46" s="84"/>
      <c r="M46" s="84"/>
      <c r="N46" s="85" t="s">
        <v>95</v>
      </c>
      <c r="O46" s="85">
        <v>1000</v>
      </c>
      <c r="P46" s="85"/>
      <c r="Q46" s="84"/>
      <c r="R46" s="86">
        <v>1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1954.3679999999999</v>
      </c>
      <c r="AD46" s="91">
        <f t="shared" si="4"/>
        <v>0</v>
      </c>
      <c r="AE46" s="91">
        <f t="shared" si="2"/>
        <v>1954.3679999999999</v>
      </c>
      <c r="AF46"/>
    </row>
    <row r="47" spans="1:32" ht="36.75" customHeight="1" x14ac:dyDescent="0.4">
      <c r="A47" s="92"/>
      <c r="B47" s="93"/>
      <c r="C47" s="93"/>
      <c r="D47" s="93"/>
      <c r="E47" s="93"/>
      <c r="L47" s="94"/>
      <c r="S47" s="95"/>
      <c r="T47" s="95"/>
      <c r="U47" s="95"/>
      <c r="V47" s="96"/>
      <c r="W47" s="96"/>
      <c r="X47" s="90"/>
      <c r="AB47" s="90"/>
      <c r="AC47" s="97">
        <f>SUM(AC4:AC46)</f>
        <v>760173.98400000005</v>
      </c>
      <c r="AD47" s="97">
        <f>SUM(AD4:AD46)</f>
        <v>0</v>
      </c>
      <c r="AE47" s="97">
        <f>SUM(AE4:AE46)</f>
        <v>760173.98400000005</v>
      </c>
      <c r="AF47"/>
    </row>
    <row r="49" spans="21:24" x14ac:dyDescent="0.4">
      <c r="U49" s="117" t="s">
        <v>160</v>
      </c>
      <c r="V49" s="118"/>
      <c r="W49" s="119"/>
      <c r="X49" s="99">
        <f>SUM(V4:V46)</f>
        <v>0</v>
      </c>
    </row>
    <row r="50" spans="21:24" x14ac:dyDescent="0.4">
      <c r="U50" s="117" t="s">
        <v>161</v>
      </c>
      <c r="V50" s="118"/>
      <c r="W50" s="119"/>
      <c r="X50" s="99">
        <f>SUM(W4:W46)</f>
        <v>0</v>
      </c>
    </row>
    <row r="51" spans="21:24" x14ac:dyDescent="0.4">
      <c r="U51" s="117" t="s">
        <v>38</v>
      </c>
      <c r="V51" s="118"/>
      <c r="W51" s="119"/>
      <c r="X51" s="100"/>
    </row>
    <row r="52" spans="21:24" x14ac:dyDescent="0.4">
      <c r="U52" s="117" t="s">
        <v>39</v>
      </c>
      <c r="V52" s="118"/>
      <c r="W52" s="119"/>
      <c r="X52" s="100"/>
    </row>
    <row r="53" spans="21:24" x14ac:dyDescent="0.4">
      <c r="U53" s="117" t="s">
        <v>40</v>
      </c>
      <c r="V53" s="118"/>
      <c r="W53" s="119"/>
      <c r="X53" s="100"/>
    </row>
    <row r="54" spans="21:24" x14ac:dyDescent="0.4">
      <c r="U54" s="117" t="s">
        <v>162</v>
      </c>
      <c r="V54" s="118"/>
      <c r="W54" s="119"/>
      <c r="X54" s="100"/>
    </row>
    <row r="55" spans="21:24" x14ac:dyDescent="0.4">
      <c r="U55" s="117" t="s">
        <v>163</v>
      </c>
      <c r="V55" s="118"/>
      <c r="W55" s="119"/>
      <c r="X55" s="99">
        <f>SUM(X49:X54)</f>
        <v>0</v>
      </c>
    </row>
    <row r="56" spans="21:24" x14ac:dyDescent="0.4">
      <c r="U56" s="117" t="s">
        <v>164</v>
      </c>
      <c r="V56" s="118"/>
      <c r="W56" s="119"/>
      <c r="X56" s="99">
        <f>X55*1.1</f>
        <v>0</v>
      </c>
    </row>
  </sheetData>
  <autoFilter ref="A3:AF3"/>
  <mergeCells count="13">
    <mergeCell ref="AE2:AE3"/>
    <mergeCell ref="U56:W56"/>
    <mergeCell ref="U50:W50"/>
    <mergeCell ref="U51:W51"/>
    <mergeCell ref="U52:W52"/>
    <mergeCell ref="U53:W53"/>
    <mergeCell ref="U54:W54"/>
    <mergeCell ref="U55:W55"/>
    <mergeCell ref="U49:W49"/>
    <mergeCell ref="E2:J2"/>
    <mergeCell ref="L2:R2"/>
    <mergeCell ref="Y2:AA2"/>
    <mergeCell ref="AC2:AD2"/>
  </mergeCells>
  <phoneticPr fontId="5"/>
  <conditionalFormatting sqref="B4:J46 L4:R46">
    <cfRule type="containsBlanks" dxfId="5" priority="2">
      <formula>LEN(TRIM(B4))=0</formula>
    </cfRule>
  </conditionalFormatting>
  <conditionalFormatting sqref="Y4:AA46">
    <cfRule type="containsBlanks" dxfId="4" priority="1">
      <formula>LEN(TRIM(Y4))=0</formula>
    </cfRule>
  </conditionalFormatting>
  <dataValidations count="1">
    <dataValidation type="list" allowBlank="1" showInputMessage="1" showErrorMessage="1" sqref="L4:L4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21"/>
  <sheetViews>
    <sheetView showGridLines="0" view="pageBreakPreview" zoomScale="31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615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616</v>
      </c>
      <c r="D4" s="79" t="s">
        <v>92</v>
      </c>
      <c r="E4" s="79" t="s">
        <v>93</v>
      </c>
      <c r="F4" s="79" t="s">
        <v>113</v>
      </c>
      <c r="G4" s="79">
        <v>26</v>
      </c>
      <c r="H4" s="80">
        <v>3</v>
      </c>
      <c r="I4" s="81">
        <v>1</v>
      </c>
      <c r="J4" s="82">
        <v>3</v>
      </c>
      <c r="K4" s="83"/>
      <c r="L4" s="84"/>
      <c r="M4" s="84"/>
      <c r="N4" s="85" t="s">
        <v>95</v>
      </c>
      <c r="O4" s="85">
        <v>1000</v>
      </c>
      <c r="P4" s="85"/>
      <c r="Q4" s="84"/>
      <c r="R4" s="86">
        <v>3</v>
      </c>
      <c r="S4" s="87"/>
      <c r="T4" s="88"/>
      <c r="U4" s="88"/>
      <c r="V4" s="89">
        <f t="shared" ref="V4:V67" si="0">T4*R4</f>
        <v>0</v>
      </c>
      <c r="W4" s="89">
        <f t="shared" ref="W4:W6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5863.1039999999994</v>
      </c>
      <c r="AD4" s="91">
        <f>Q4*R4*Y4*Z4*AA4/1000*$AB$1</f>
        <v>0</v>
      </c>
      <c r="AE4" s="91">
        <f t="shared" ref="AE4:AE67" si="2">AC4-AD4</f>
        <v>5863.1039999999994</v>
      </c>
      <c r="AF4"/>
    </row>
    <row r="5" spans="1:32" ht="24.95" customHeight="1" x14ac:dyDescent="0.4">
      <c r="A5" s="78">
        <v>2</v>
      </c>
      <c r="B5" s="79" t="s">
        <v>90</v>
      </c>
      <c r="C5" s="79" t="s">
        <v>616</v>
      </c>
      <c r="D5" s="79" t="s">
        <v>92</v>
      </c>
      <c r="E5" s="79" t="s">
        <v>138</v>
      </c>
      <c r="F5" s="79" t="s">
        <v>617</v>
      </c>
      <c r="G5" s="79">
        <v>420</v>
      </c>
      <c r="H5" s="80">
        <v>3</v>
      </c>
      <c r="I5" s="81">
        <v>1</v>
      </c>
      <c r="J5" s="82">
        <v>3</v>
      </c>
      <c r="K5" s="83"/>
      <c r="L5" s="84"/>
      <c r="M5" s="84"/>
      <c r="N5" s="85" t="s">
        <v>95</v>
      </c>
      <c r="O5" s="85">
        <v>15000</v>
      </c>
      <c r="P5" s="85"/>
      <c r="Q5" s="84"/>
      <c r="R5" s="86">
        <v>3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68" si="3">G5*J5*Y5*Z5*AA5/1000*$AB$1</f>
        <v>94711.680000000008</v>
      </c>
      <c r="AD5" s="91">
        <f t="shared" ref="AD5:AD68" si="4">Q5*R5*Y5*Z5*AA5/1000*$AB$1</f>
        <v>0</v>
      </c>
      <c r="AE5" s="91">
        <f t="shared" si="2"/>
        <v>94711.680000000008</v>
      </c>
      <c r="AF5"/>
    </row>
    <row r="6" spans="1:32" ht="24.95" customHeight="1" x14ac:dyDescent="0.4">
      <c r="A6" s="78">
        <v>3</v>
      </c>
      <c r="B6" s="79" t="s">
        <v>90</v>
      </c>
      <c r="C6" s="79" t="s">
        <v>109</v>
      </c>
      <c r="D6" s="79" t="s">
        <v>92</v>
      </c>
      <c r="E6" s="79" t="s">
        <v>97</v>
      </c>
      <c r="F6" s="79" t="s">
        <v>98</v>
      </c>
      <c r="G6" s="79">
        <v>42</v>
      </c>
      <c r="H6" s="80">
        <v>24</v>
      </c>
      <c r="I6" s="81">
        <v>2</v>
      </c>
      <c r="J6" s="82">
        <v>48</v>
      </c>
      <c r="K6" s="83"/>
      <c r="L6" s="84"/>
      <c r="M6" s="84"/>
      <c r="N6" s="85" t="s">
        <v>95</v>
      </c>
      <c r="O6" s="85">
        <v>2500</v>
      </c>
      <c r="P6" s="85"/>
      <c r="Q6" s="84"/>
      <c r="R6" s="86">
        <v>48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151538.68799999999</v>
      </c>
      <c r="AD6" s="91">
        <f t="shared" si="4"/>
        <v>0</v>
      </c>
      <c r="AE6" s="91">
        <f t="shared" si="2"/>
        <v>151538.68799999999</v>
      </c>
      <c r="AF6"/>
    </row>
    <row r="7" spans="1:32" ht="24.95" customHeight="1" x14ac:dyDescent="0.4">
      <c r="A7" s="78">
        <v>4</v>
      </c>
      <c r="B7" s="79" t="s">
        <v>90</v>
      </c>
      <c r="C7" s="79" t="s">
        <v>109</v>
      </c>
      <c r="D7" s="79" t="s">
        <v>92</v>
      </c>
      <c r="E7" s="79" t="s">
        <v>93</v>
      </c>
      <c r="F7" s="79" t="s">
        <v>94</v>
      </c>
      <c r="G7" s="79">
        <v>26</v>
      </c>
      <c r="H7" s="80">
        <v>2</v>
      </c>
      <c r="I7" s="81">
        <v>1</v>
      </c>
      <c r="J7" s="82">
        <v>2</v>
      </c>
      <c r="K7" s="83"/>
      <c r="L7" s="84"/>
      <c r="M7" s="84"/>
      <c r="N7" s="85" t="s">
        <v>95</v>
      </c>
      <c r="O7" s="85">
        <v>1000</v>
      </c>
      <c r="P7" s="85"/>
      <c r="Q7" s="84"/>
      <c r="R7" s="86">
        <v>2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3908.7359999999999</v>
      </c>
      <c r="AD7" s="91">
        <f t="shared" si="4"/>
        <v>0</v>
      </c>
      <c r="AE7" s="91">
        <f t="shared" si="2"/>
        <v>3908.7359999999999</v>
      </c>
      <c r="AF7"/>
    </row>
    <row r="8" spans="1:32" ht="24.95" customHeight="1" x14ac:dyDescent="0.4">
      <c r="A8" s="78">
        <v>5</v>
      </c>
      <c r="B8" s="79" t="s">
        <v>90</v>
      </c>
      <c r="C8" s="79" t="s">
        <v>109</v>
      </c>
      <c r="D8" s="79" t="s">
        <v>92</v>
      </c>
      <c r="E8" s="79" t="s">
        <v>103</v>
      </c>
      <c r="F8" s="79" t="s">
        <v>216</v>
      </c>
      <c r="G8" s="79">
        <v>66</v>
      </c>
      <c r="H8" s="80">
        <v>10</v>
      </c>
      <c r="I8" s="81">
        <v>1</v>
      </c>
      <c r="J8" s="82">
        <v>10</v>
      </c>
      <c r="K8" s="83"/>
      <c r="L8" s="84"/>
      <c r="M8" s="84"/>
      <c r="N8" s="85" t="s">
        <v>95</v>
      </c>
      <c r="O8" s="85">
        <v>4200</v>
      </c>
      <c r="P8" s="85"/>
      <c r="Q8" s="84"/>
      <c r="R8" s="86">
        <v>10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49610.879999999997</v>
      </c>
      <c r="AD8" s="91">
        <f t="shared" si="4"/>
        <v>0</v>
      </c>
      <c r="AE8" s="91">
        <f t="shared" si="2"/>
        <v>49610.879999999997</v>
      </c>
      <c r="AF8"/>
    </row>
    <row r="9" spans="1:32" ht="24.95" customHeight="1" x14ac:dyDescent="0.4">
      <c r="A9" s="78">
        <v>6</v>
      </c>
      <c r="B9" s="79" t="s">
        <v>90</v>
      </c>
      <c r="C9" s="79" t="s">
        <v>96</v>
      </c>
      <c r="D9" s="79" t="s">
        <v>92</v>
      </c>
      <c r="E9" s="79" t="s">
        <v>93</v>
      </c>
      <c r="F9" s="79" t="s">
        <v>99</v>
      </c>
      <c r="G9" s="79">
        <v>26</v>
      </c>
      <c r="H9" s="80">
        <v>2</v>
      </c>
      <c r="I9" s="81">
        <v>2</v>
      </c>
      <c r="J9" s="82">
        <v>4</v>
      </c>
      <c r="K9" s="83"/>
      <c r="L9" s="84"/>
      <c r="M9" s="84"/>
      <c r="N9" s="85" t="s">
        <v>95</v>
      </c>
      <c r="O9" s="85">
        <v>1000</v>
      </c>
      <c r="P9" s="85"/>
      <c r="Q9" s="84"/>
      <c r="R9" s="86">
        <v>4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7817.4719999999998</v>
      </c>
      <c r="AD9" s="91">
        <f t="shared" si="4"/>
        <v>0</v>
      </c>
      <c r="AE9" s="91">
        <f t="shared" si="2"/>
        <v>7817.4719999999998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96</v>
      </c>
      <c r="D10" s="79" t="s">
        <v>92</v>
      </c>
      <c r="E10" s="79" t="s">
        <v>97</v>
      </c>
      <c r="F10" s="79" t="s">
        <v>98</v>
      </c>
      <c r="G10" s="79">
        <v>42</v>
      </c>
      <c r="H10" s="80">
        <v>1</v>
      </c>
      <c r="I10" s="81">
        <v>1</v>
      </c>
      <c r="J10" s="82">
        <v>1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1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3157.056</v>
      </c>
      <c r="AD10" s="91">
        <f t="shared" si="4"/>
        <v>0</v>
      </c>
      <c r="AE10" s="91">
        <f t="shared" si="2"/>
        <v>3157.056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96</v>
      </c>
      <c r="D11" s="79" t="s">
        <v>92</v>
      </c>
      <c r="E11" s="79" t="s">
        <v>93</v>
      </c>
      <c r="F11" s="79" t="s">
        <v>101</v>
      </c>
      <c r="G11" s="79">
        <v>26</v>
      </c>
      <c r="H11" s="80">
        <v>2</v>
      </c>
      <c r="I11" s="81">
        <v>2</v>
      </c>
      <c r="J11" s="82">
        <v>4</v>
      </c>
      <c r="K11" s="83"/>
      <c r="L11" s="84"/>
      <c r="M11" s="84"/>
      <c r="N11" s="85" t="s">
        <v>95</v>
      </c>
      <c r="O11" s="85">
        <v>1000</v>
      </c>
      <c r="P11" s="85"/>
      <c r="Q11" s="84"/>
      <c r="R11" s="86">
        <v>4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7817.4719999999998</v>
      </c>
      <c r="AD11" s="91">
        <f t="shared" si="4"/>
        <v>0</v>
      </c>
      <c r="AE11" s="91">
        <f t="shared" si="2"/>
        <v>7817.4719999999998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108</v>
      </c>
      <c r="D12" s="79" t="s">
        <v>92</v>
      </c>
      <c r="E12" s="79" t="s">
        <v>97</v>
      </c>
      <c r="F12" s="79" t="s">
        <v>125</v>
      </c>
      <c r="G12" s="79">
        <v>42</v>
      </c>
      <c r="H12" s="80">
        <v>1</v>
      </c>
      <c r="I12" s="81">
        <v>1</v>
      </c>
      <c r="J12" s="82">
        <v>1</v>
      </c>
      <c r="K12" s="83"/>
      <c r="L12" s="84"/>
      <c r="M12" s="84"/>
      <c r="N12" s="85" t="s">
        <v>95</v>
      </c>
      <c r="O12" s="85">
        <v>2500</v>
      </c>
      <c r="P12" s="85"/>
      <c r="Q12" s="84"/>
      <c r="R12" s="86">
        <v>1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3157.056</v>
      </c>
      <c r="AD12" s="91">
        <f t="shared" si="4"/>
        <v>0</v>
      </c>
      <c r="AE12" s="91">
        <f t="shared" si="2"/>
        <v>3157.056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248</v>
      </c>
      <c r="D13" s="79" t="s">
        <v>92</v>
      </c>
      <c r="E13" s="79" t="s">
        <v>618</v>
      </c>
      <c r="F13" s="79" t="s">
        <v>179</v>
      </c>
      <c r="G13" s="79">
        <v>19</v>
      </c>
      <c r="H13" s="80">
        <v>4</v>
      </c>
      <c r="I13" s="81">
        <v>1</v>
      </c>
      <c r="J13" s="82">
        <v>4</v>
      </c>
      <c r="K13" s="83"/>
      <c r="L13" s="84"/>
      <c r="M13" s="84"/>
      <c r="N13" s="85" t="s">
        <v>115</v>
      </c>
      <c r="O13" s="85">
        <v>700</v>
      </c>
      <c r="P13" s="85"/>
      <c r="Q13" s="84"/>
      <c r="R13" s="86">
        <v>4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5712.768</v>
      </c>
      <c r="AD13" s="91">
        <f t="shared" si="4"/>
        <v>0</v>
      </c>
      <c r="AE13" s="91">
        <f t="shared" si="2"/>
        <v>5712.768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248</v>
      </c>
      <c r="D14" s="79" t="s">
        <v>92</v>
      </c>
      <c r="E14" s="79" t="s">
        <v>93</v>
      </c>
      <c r="F14" s="79" t="s">
        <v>113</v>
      </c>
      <c r="G14" s="79">
        <v>26</v>
      </c>
      <c r="H14" s="80">
        <v>3</v>
      </c>
      <c r="I14" s="81">
        <v>2</v>
      </c>
      <c r="J14" s="82">
        <v>6</v>
      </c>
      <c r="K14" s="83"/>
      <c r="L14" s="84"/>
      <c r="M14" s="84"/>
      <c r="N14" s="85" t="s">
        <v>95</v>
      </c>
      <c r="O14" s="85">
        <v>1000</v>
      </c>
      <c r="P14" s="85"/>
      <c r="Q14" s="84"/>
      <c r="R14" s="86">
        <v>6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11726.207999999999</v>
      </c>
      <c r="AD14" s="91">
        <f t="shared" si="4"/>
        <v>0</v>
      </c>
      <c r="AE14" s="91">
        <f t="shared" si="2"/>
        <v>11726.207999999999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619</v>
      </c>
      <c r="D15" s="79" t="s">
        <v>92</v>
      </c>
      <c r="E15" s="79" t="s">
        <v>97</v>
      </c>
      <c r="F15" s="79" t="s">
        <v>98</v>
      </c>
      <c r="G15" s="79">
        <v>42</v>
      </c>
      <c r="H15" s="80">
        <v>4</v>
      </c>
      <c r="I15" s="81">
        <v>2</v>
      </c>
      <c r="J15" s="82">
        <v>8</v>
      </c>
      <c r="K15" s="83"/>
      <c r="L15" s="84"/>
      <c r="M15" s="84"/>
      <c r="N15" s="85" t="s">
        <v>95</v>
      </c>
      <c r="O15" s="85">
        <v>2500</v>
      </c>
      <c r="P15" s="85"/>
      <c r="Q15" s="84"/>
      <c r="R15" s="86">
        <v>8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25256.448</v>
      </c>
      <c r="AD15" s="91">
        <f t="shared" si="4"/>
        <v>0</v>
      </c>
      <c r="AE15" s="91">
        <f t="shared" si="2"/>
        <v>25256.448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619</v>
      </c>
      <c r="D16" s="79" t="s">
        <v>92</v>
      </c>
      <c r="E16" s="79" t="s">
        <v>93</v>
      </c>
      <c r="F16" s="79" t="s">
        <v>101</v>
      </c>
      <c r="G16" s="79">
        <v>26</v>
      </c>
      <c r="H16" s="80">
        <v>1</v>
      </c>
      <c r="I16" s="81">
        <v>2</v>
      </c>
      <c r="J16" s="82">
        <v>2</v>
      </c>
      <c r="K16" s="83"/>
      <c r="L16" s="84"/>
      <c r="M16" s="84"/>
      <c r="N16" s="85" t="s">
        <v>95</v>
      </c>
      <c r="O16" s="85">
        <v>1000</v>
      </c>
      <c r="P16" s="85"/>
      <c r="Q16" s="84"/>
      <c r="R16" s="86">
        <v>2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3908.7359999999999</v>
      </c>
      <c r="AD16" s="91">
        <f t="shared" si="4"/>
        <v>0</v>
      </c>
      <c r="AE16" s="91">
        <f t="shared" si="2"/>
        <v>3908.7359999999999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620</v>
      </c>
      <c r="D17" s="79" t="s">
        <v>92</v>
      </c>
      <c r="E17" s="79" t="s">
        <v>93</v>
      </c>
      <c r="F17" s="79" t="s">
        <v>99</v>
      </c>
      <c r="G17" s="79">
        <v>26</v>
      </c>
      <c r="H17" s="80">
        <v>1</v>
      </c>
      <c r="I17" s="81">
        <v>2</v>
      </c>
      <c r="J17" s="82">
        <v>2</v>
      </c>
      <c r="K17" s="83"/>
      <c r="L17" s="84"/>
      <c r="M17" s="84"/>
      <c r="N17" s="85" t="s">
        <v>95</v>
      </c>
      <c r="O17" s="85">
        <v>1000</v>
      </c>
      <c r="P17" s="85"/>
      <c r="Q17" s="84"/>
      <c r="R17" s="86">
        <v>2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3908.7359999999999</v>
      </c>
      <c r="AD17" s="91">
        <f t="shared" si="4"/>
        <v>0</v>
      </c>
      <c r="AE17" s="91">
        <f t="shared" si="2"/>
        <v>3908.7359999999999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620</v>
      </c>
      <c r="D18" s="79" t="s">
        <v>92</v>
      </c>
      <c r="E18" s="79" t="s">
        <v>621</v>
      </c>
      <c r="F18" s="79" t="s">
        <v>179</v>
      </c>
      <c r="G18" s="79">
        <v>14</v>
      </c>
      <c r="H18" s="80">
        <v>1</v>
      </c>
      <c r="I18" s="81">
        <v>1</v>
      </c>
      <c r="J18" s="82">
        <v>1</v>
      </c>
      <c r="K18" s="83"/>
      <c r="L18" s="84"/>
      <c r="M18" s="84"/>
      <c r="N18" s="85" t="s">
        <v>115</v>
      </c>
      <c r="O18" s="85">
        <v>700</v>
      </c>
      <c r="P18" s="85"/>
      <c r="Q18" s="84"/>
      <c r="R18" s="86">
        <v>1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1052.3519999999999</v>
      </c>
      <c r="AD18" s="91">
        <f t="shared" si="4"/>
        <v>0</v>
      </c>
      <c r="AE18" s="91">
        <f t="shared" si="2"/>
        <v>1052.3519999999999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620</v>
      </c>
      <c r="D19" s="79" t="s">
        <v>92</v>
      </c>
      <c r="E19" s="79" t="s">
        <v>210</v>
      </c>
      <c r="F19" s="79" t="s">
        <v>101</v>
      </c>
      <c r="G19" s="79">
        <v>40</v>
      </c>
      <c r="H19" s="80">
        <v>1</v>
      </c>
      <c r="I19" s="81">
        <v>1</v>
      </c>
      <c r="J19" s="82">
        <v>1</v>
      </c>
      <c r="K19" s="83"/>
      <c r="L19" s="84"/>
      <c r="M19" s="84"/>
      <c r="N19" s="85" t="s">
        <v>95</v>
      </c>
      <c r="O19" s="85">
        <v>400</v>
      </c>
      <c r="P19" s="85"/>
      <c r="Q19" s="84"/>
      <c r="R19" s="86">
        <v>1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3006.7200000000003</v>
      </c>
      <c r="AD19" s="91">
        <f t="shared" si="4"/>
        <v>0</v>
      </c>
      <c r="AE19" s="91">
        <f t="shared" si="2"/>
        <v>3006.7200000000003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622</v>
      </c>
      <c r="D20" s="79" t="s">
        <v>92</v>
      </c>
      <c r="E20" s="79" t="s">
        <v>93</v>
      </c>
      <c r="F20" s="79" t="s">
        <v>99</v>
      </c>
      <c r="G20" s="79">
        <v>26</v>
      </c>
      <c r="H20" s="80">
        <v>1</v>
      </c>
      <c r="I20" s="81">
        <v>2</v>
      </c>
      <c r="J20" s="82">
        <v>2</v>
      </c>
      <c r="K20" s="83"/>
      <c r="L20" s="84"/>
      <c r="M20" s="84"/>
      <c r="N20" s="85" t="s">
        <v>95</v>
      </c>
      <c r="O20" s="85">
        <v>1000</v>
      </c>
      <c r="P20" s="85"/>
      <c r="Q20" s="84"/>
      <c r="R20" s="86">
        <v>2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3908.7359999999999</v>
      </c>
      <c r="AD20" s="91">
        <f t="shared" si="4"/>
        <v>0</v>
      </c>
      <c r="AE20" s="91">
        <f t="shared" si="2"/>
        <v>3908.7359999999999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622</v>
      </c>
      <c r="D21" s="79" t="s">
        <v>92</v>
      </c>
      <c r="E21" s="79" t="s">
        <v>621</v>
      </c>
      <c r="F21" s="79" t="s">
        <v>179</v>
      </c>
      <c r="G21" s="79">
        <v>14</v>
      </c>
      <c r="H21" s="80">
        <v>1</v>
      </c>
      <c r="I21" s="81">
        <v>1</v>
      </c>
      <c r="J21" s="82">
        <v>1</v>
      </c>
      <c r="K21" s="83"/>
      <c r="L21" s="84"/>
      <c r="M21" s="84"/>
      <c r="N21" s="85" t="s">
        <v>115</v>
      </c>
      <c r="O21" s="85">
        <v>700</v>
      </c>
      <c r="P21" s="85"/>
      <c r="Q21" s="84"/>
      <c r="R21" s="86">
        <v>1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1052.3519999999999</v>
      </c>
      <c r="AD21" s="91">
        <f t="shared" si="4"/>
        <v>0</v>
      </c>
      <c r="AE21" s="91">
        <f t="shared" si="2"/>
        <v>1052.3519999999999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622</v>
      </c>
      <c r="D22" s="79" t="s">
        <v>92</v>
      </c>
      <c r="E22" s="79" t="s">
        <v>210</v>
      </c>
      <c r="F22" s="79" t="s">
        <v>101</v>
      </c>
      <c r="G22" s="79">
        <v>40</v>
      </c>
      <c r="H22" s="80">
        <v>1</v>
      </c>
      <c r="I22" s="81">
        <v>1</v>
      </c>
      <c r="J22" s="82">
        <v>1</v>
      </c>
      <c r="K22" s="83"/>
      <c r="L22" s="84"/>
      <c r="M22" s="84"/>
      <c r="N22" s="85" t="s">
        <v>95</v>
      </c>
      <c r="O22" s="85">
        <v>400</v>
      </c>
      <c r="P22" s="85"/>
      <c r="Q22" s="84"/>
      <c r="R22" s="86">
        <v>1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3006.7200000000003</v>
      </c>
      <c r="AD22" s="91">
        <f t="shared" si="4"/>
        <v>0</v>
      </c>
      <c r="AE22" s="91">
        <f t="shared" si="2"/>
        <v>3006.7200000000003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548</v>
      </c>
      <c r="D23" s="79" t="s">
        <v>92</v>
      </c>
      <c r="E23" s="79" t="s">
        <v>93</v>
      </c>
      <c r="F23" s="79" t="s">
        <v>99</v>
      </c>
      <c r="G23" s="79">
        <v>26</v>
      </c>
      <c r="H23" s="80">
        <v>2</v>
      </c>
      <c r="I23" s="81">
        <v>1</v>
      </c>
      <c r="J23" s="82">
        <v>2</v>
      </c>
      <c r="K23" s="83"/>
      <c r="L23" s="84"/>
      <c r="M23" s="84"/>
      <c r="N23" s="85" t="s">
        <v>95</v>
      </c>
      <c r="O23" s="85">
        <v>1000</v>
      </c>
      <c r="P23" s="85"/>
      <c r="Q23" s="84"/>
      <c r="R23" s="86">
        <v>2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3908.7359999999999</v>
      </c>
      <c r="AD23" s="91">
        <f t="shared" si="4"/>
        <v>0</v>
      </c>
      <c r="AE23" s="91">
        <f t="shared" si="2"/>
        <v>3908.7359999999999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419</v>
      </c>
      <c r="D24" s="79" t="s">
        <v>92</v>
      </c>
      <c r="E24" s="79" t="s">
        <v>100</v>
      </c>
      <c r="F24" s="79" t="s">
        <v>101</v>
      </c>
      <c r="G24" s="79">
        <v>15</v>
      </c>
      <c r="H24" s="80">
        <v>1</v>
      </c>
      <c r="I24" s="81">
        <v>1</v>
      </c>
      <c r="J24" s="82">
        <v>1</v>
      </c>
      <c r="K24" s="83"/>
      <c r="L24" s="84"/>
      <c r="M24" s="84"/>
      <c r="N24" s="85" t="s">
        <v>95</v>
      </c>
      <c r="O24" s="85">
        <v>700</v>
      </c>
      <c r="P24" s="85"/>
      <c r="Q24" s="84"/>
      <c r="R24" s="86">
        <v>1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1127.52</v>
      </c>
      <c r="AD24" s="91">
        <f t="shared" si="4"/>
        <v>0</v>
      </c>
      <c r="AE24" s="91">
        <f t="shared" si="2"/>
        <v>1127.52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419</v>
      </c>
      <c r="D25" s="79" t="s">
        <v>92</v>
      </c>
      <c r="E25" s="79" t="s">
        <v>97</v>
      </c>
      <c r="F25" s="79" t="s">
        <v>98</v>
      </c>
      <c r="G25" s="79">
        <v>42</v>
      </c>
      <c r="H25" s="80">
        <v>1</v>
      </c>
      <c r="I25" s="81">
        <v>1</v>
      </c>
      <c r="J25" s="82">
        <v>1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1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3157.056</v>
      </c>
      <c r="AD25" s="91">
        <f t="shared" si="4"/>
        <v>0</v>
      </c>
      <c r="AE25" s="91">
        <f t="shared" si="2"/>
        <v>3157.056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358</v>
      </c>
      <c r="D26" s="79" t="s">
        <v>92</v>
      </c>
      <c r="E26" s="79" t="s">
        <v>97</v>
      </c>
      <c r="F26" s="79" t="s">
        <v>98</v>
      </c>
      <c r="G26" s="79">
        <v>42</v>
      </c>
      <c r="H26" s="80">
        <v>1</v>
      </c>
      <c r="I26" s="81">
        <v>1</v>
      </c>
      <c r="J26" s="82">
        <v>1</v>
      </c>
      <c r="K26" s="83"/>
      <c r="L26" s="84"/>
      <c r="M26" s="84"/>
      <c r="N26" s="85" t="s">
        <v>95</v>
      </c>
      <c r="O26" s="85">
        <v>2500</v>
      </c>
      <c r="P26" s="85"/>
      <c r="Q26" s="84"/>
      <c r="R26" s="86">
        <v>1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3157.056</v>
      </c>
      <c r="AD26" s="91">
        <f t="shared" si="4"/>
        <v>0</v>
      </c>
      <c r="AE26" s="91">
        <f t="shared" si="2"/>
        <v>3157.056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358</v>
      </c>
      <c r="D27" s="79" t="s">
        <v>92</v>
      </c>
      <c r="E27" s="79" t="s">
        <v>100</v>
      </c>
      <c r="F27" s="79" t="s">
        <v>101</v>
      </c>
      <c r="G27" s="79">
        <v>15</v>
      </c>
      <c r="H27" s="80">
        <v>1</v>
      </c>
      <c r="I27" s="81">
        <v>1</v>
      </c>
      <c r="J27" s="82">
        <v>1</v>
      </c>
      <c r="K27" s="83"/>
      <c r="L27" s="84"/>
      <c r="M27" s="84"/>
      <c r="N27" s="85" t="s">
        <v>95</v>
      </c>
      <c r="O27" s="85">
        <v>700</v>
      </c>
      <c r="P27" s="85"/>
      <c r="Q27" s="84"/>
      <c r="R27" s="86">
        <v>1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1127.52</v>
      </c>
      <c r="AD27" s="91">
        <f t="shared" si="4"/>
        <v>0</v>
      </c>
      <c r="AE27" s="91">
        <f t="shared" si="2"/>
        <v>1127.52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358</v>
      </c>
      <c r="D28" s="79" t="s">
        <v>92</v>
      </c>
      <c r="E28" s="79" t="s">
        <v>97</v>
      </c>
      <c r="F28" s="79" t="s">
        <v>98</v>
      </c>
      <c r="G28" s="79">
        <v>42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3157.056</v>
      </c>
      <c r="AD28" s="91">
        <f t="shared" si="4"/>
        <v>0</v>
      </c>
      <c r="AE28" s="91">
        <f t="shared" si="2"/>
        <v>3157.056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358</v>
      </c>
      <c r="D29" s="79" t="s">
        <v>92</v>
      </c>
      <c r="E29" s="79" t="s">
        <v>100</v>
      </c>
      <c r="F29" s="79" t="s">
        <v>101</v>
      </c>
      <c r="G29" s="79">
        <v>15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700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1127.52</v>
      </c>
      <c r="AD29" s="91">
        <f t="shared" si="4"/>
        <v>0</v>
      </c>
      <c r="AE29" s="91">
        <f t="shared" si="2"/>
        <v>1127.52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126</v>
      </c>
      <c r="D30" s="79" t="s">
        <v>92</v>
      </c>
      <c r="E30" s="79" t="s">
        <v>97</v>
      </c>
      <c r="F30" s="79" t="s">
        <v>98</v>
      </c>
      <c r="G30" s="79">
        <v>42</v>
      </c>
      <c r="H30" s="80">
        <v>18</v>
      </c>
      <c r="I30" s="81">
        <v>2</v>
      </c>
      <c r="J30" s="82">
        <v>36</v>
      </c>
      <c r="K30" s="83"/>
      <c r="L30" s="84"/>
      <c r="M30" s="84"/>
      <c r="N30" s="85" t="s">
        <v>95</v>
      </c>
      <c r="O30" s="85">
        <v>3300</v>
      </c>
      <c r="P30" s="85"/>
      <c r="Q30" s="84"/>
      <c r="R30" s="86">
        <v>36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113654.01599999999</v>
      </c>
      <c r="AD30" s="91">
        <f t="shared" si="4"/>
        <v>0</v>
      </c>
      <c r="AE30" s="91">
        <f t="shared" si="2"/>
        <v>113654.01599999999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124</v>
      </c>
      <c r="D31" s="79" t="s">
        <v>92</v>
      </c>
      <c r="E31" s="79" t="s">
        <v>97</v>
      </c>
      <c r="F31" s="79" t="s">
        <v>125</v>
      </c>
      <c r="G31" s="79">
        <v>42</v>
      </c>
      <c r="H31" s="80">
        <v>8</v>
      </c>
      <c r="I31" s="81">
        <v>3</v>
      </c>
      <c r="J31" s="82">
        <v>24</v>
      </c>
      <c r="K31" s="83"/>
      <c r="L31" s="84"/>
      <c r="M31" s="84"/>
      <c r="N31" s="85" t="s">
        <v>95</v>
      </c>
      <c r="O31" s="85">
        <v>2500</v>
      </c>
      <c r="P31" s="85"/>
      <c r="Q31" s="84"/>
      <c r="R31" s="86">
        <v>24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75769.343999999997</v>
      </c>
      <c r="AD31" s="91">
        <f t="shared" si="4"/>
        <v>0</v>
      </c>
      <c r="AE31" s="91">
        <f t="shared" si="2"/>
        <v>75769.343999999997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109</v>
      </c>
      <c r="D32" s="79" t="s">
        <v>92</v>
      </c>
      <c r="E32" s="79" t="s">
        <v>97</v>
      </c>
      <c r="F32" s="79" t="s">
        <v>98</v>
      </c>
      <c r="G32" s="79">
        <v>42</v>
      </c>
      <c r="H32" s="80">
        <v>4</v>
      </c>
      <c r="I32" s="81">
        <v>2</v>
      </c>
      <c r="J32" s="82">
        <v>8</v>
      </c>
      <c r="K32" s="83"/>
      <c r="L32" s="84"/>
      <c r="M32" s="84"/>
      <c r="N32" s="85" t="s">
        <v>95</v>
      </c>
      <c r="O32" s="85">
        <v>2500</v>
      </c>
      <c r="P32" s="85"/>
      <c r="Q32" s="84"/>
      <c r="R32" s="86">
        <v>8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25256.448</v>
      </c>
      <c r="AD32" s="91">
        <f t="shared" si="4"/>
        <v>0</v>
      </c>
      <c r="AE32" s="91">
        <f t="shared" si="2"/>
        <v>25256.448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141</v>
      </c>
      <c r="D33" s="79" t="s">
        <v>92</v>
      </c>
      <c r="E33" s="79" t="s">
        <v>97</v>
      </c>
      <c r="F33" s="79" t="s">
        <v>98</v>
      </c>
      <c r="G33" s="79">
        <v>42</v>
      </c>
      <c r="H33" s="80">
        <v>4</v>
      </c>
      <c r="I33" s="81">
        <v>2</v>
      </c>
      <c r="J33" s="82">
        <v>8</v>
      </c>
      <c r="K33" s="83"/>
      <c r="L33" s="84"/>
      <c r="M33" s="84"/>
      <c r="N33" s="85" t="s">
        <v>95</v>
      </c>
      <c r="O33" s="85">
        <v>2500</v>
      </c>
      <c r="P33" s="85"/>
      <c r="Q33" s="84"/>
      <c r="R33" s="86">
        <v>8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25256.448</v>
      </c>
      <c r="AD33" s="91">
        <f t="shared" si="4"/>
        <v>0</v>
      </c>
      <c r="AE33" s="91">
        <f t="shared" si="2"/>
        <v>25256.448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141</v>
      </c>
      <c r="D34" s="79" t="s">
        <v>92</v>
      </c>
      <c r="E34" s="79" t="s">
        <v>93</v>
      </c>
      <c r="F34" s="79" t="s">
        <v>99</v>
      </c>
      <c r="G34" s="79">
        <v>26</v>
      </c>
      <c r="H34" s="80">
        <v>1</v>
      </c>
      <c r="I34" s="81">
        <v>2</v>
      </c>
      <c r="J34" s="82">
        <v>2</v>
      </c>
      <c r="K34" s="83"/>
      <c r="L34" s="84"/>
      <c r="M34" s="84"/>
      <c r="N34" s="85" t="s">
        <v>95</v>
      </c>
      <c r="O34" s="85">
        <v>1000</v>
      </c>
      <c r="P34" s="85"/>
      <c r="Q34" s="84"/>
      <c r="R34" s="86">
        <v>2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3908.7359999999999</v>
      </c>
      <c r="AD34" s="91">
        <f t="shared" si="4"/>
        <v>0</v>
      </c>
      <c r="AE34" s="91">
        <f t="shared" si="2"/>
        <v>3908.7359999999999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112</v>
      </c>
      <c r="D35" s="79" t="s">
        <v>92</v>
      </c>
      <c r="E35" s="79" t="s">
        <v>93</v>
      </c>
      <c r="F35" s="79" t="s">
        <v>113</v>
      </c>
      <c r="G35" s="79">
        <v>26</v>
      </c>
      <c r="H35" s="80">
        <v>4</v>
      </c>
      <c r="I35" s="81">
        <v>1</v>
      </c>
      <c r="J35" s="82">
        <v>4</v>
      </c>
      <c r="K35" s="83"/>
      <c r="L35" s="84"/>
      <c r="M35" s="84"/>
      <c r="N35" s="85" t="s">
        <v>95</v>
      </c>
      <c r="O35" s="85">
        <v>1000</v>
      </c>
      <c r="P35" s="85"/>
      <c r="Q35" s="84"/>
      <c r="R35" s="86">
        <v>4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7817.4719999999998</v>
      </c>
      <c r="AD35" s="91">
        <f t="shared" si="4"/>
        <v>0</v>
      </c>
      <c r="AE35" s="91">
        <f t="shared" si="2"/>
        <v>7817.4719999999998</v>
      </c>
      <c r="AF35"/>
    </row>
    <row r="36" spans="1:32" ht="24.95" customHeight="1" x14ac:dyDescent="0.4">
      <c r="A36" s="78">
        <v>33</v>
      </c>
      <c r="B36" s="79" t="s">
        <v>90</v>
      </c>
      <c r="C36" s="79" t="s">
        <v>142</v>
      </c>
      <c r="D36" s="79" t="s">
        <v>92</v>
      </c>
      <c r="E36" s="79" t="s">
        <v>97</v>
      </c>
      <c r="F36" s="79" t="s">
        <v>98</v>
      </c>
      <c r="G36" s="79">
        <v>42</v>
      </c>
      <c r="H36" s="80">
        <v>6</v>
      </c>
      <c r="I36" s="81">
        <v>2</v>
      </c>
      <c r="J36" s="82">
        <v>12</v>
      </c>
      <c r="K36" s="83"/>
      <c r="L36" s="84"/>
      <c r="M36" s="84"/>
      <c r="N36" s="85" t="s">
        <v>95</v>
      </c>
      <c r="O36" s="85">
        <v>2500</v>
      </c>
      <c r="P36" s="85"/>
      <c r="Q36" s="84"/>
      <c r="R36" s="86">
        <v>12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37884.671999999999</v>
      </c>
      <c r="AD36" s="91">
        <f t="shared" si="4"/>
        <v>0</v>
      </c>
      <c r="AE36" s="91">
        <f t="shared" si="2"/>
        <v>37884.671999999999</v>
      </c>
      <c r="AF36"/>
    </row>
    <row r="37" spans="1:32" ht="24.95" customHeight="1" x14ac:dyDescent="0.4">
      <c r="A37" s="78">
        <v>34</v>
      </c>
      <c r="B37" s="79" t="s">
        <v>90</v>
      </c>
      <c r="C37" s="79" t="s">
        <v>142</v>
      </c>
      <c r="D37" s="79" t="s">
        <v>92</v>
      </c>
      <c r="E37" s="79" t="s">
        <v>97</v>
      </c>
      <c r="F37" s="79" t="s">
        <v>111</v>
      </c>
      <c r="G37" s="79">
        <v>42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2500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3157.056</v>
      </c>
      <c r="AD37" s="91">
        <f t="shared" si="4"/>
        <v>0</v>
      </c>
      <c r="AE37" s="91">
        <f t="shared" si="2"/>
        <v>3157.056</v>
      </c>
      <c r="AF37"/>
    </row>
    <row r="38" spans="1:32" ht="24.95" customHeight="1" x14ac:dyDescent="0.4">
      <c r="A38" s="78">
        <v>35</v>
      </c>
      <c r="B38" s="79" t="s">
        <v>90</v>
      </c>
      <c r="C38" s="79" t="s">
        <v>122</v>
      </c>
      <c r="D38" s="79" t="s">
        <v>92</v>
      </c>
      <c r="E38" s="79" t="s">
        <v>97</v>
      </c>
      <c r="F38" s="79" t="s">
        <v>98</v>
      </c>
      <c r="G38" s="79">
        <v>42</v>
      </c>
      <c r="H38" s="80">
        <v>6</v>
      </c>
      <c r="I38" s="81">
        <v>2</v>
      </c>
      <c r="J38" s="82">
        <v>12</v>
      </c>
      <c r="K38" s="83"/>
      <c r="L38" s="84"/>
      <c r="M38" s="84"/>
      <c r="N38" s="85" t="s">
        <v>95</v>
      </c>
      <c r="O38" s="85">
        <v>3300</v>
      </c>
      <c r="P38" s="85"/>
      <c r="Q38" s="84"/>
      <c r="R38" s="86">
        <v>12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37884.671999999999</v>
      </c>
      <c r="AD38" s="91">
        <f t="shared" si="4"/>
        <v>0</v>
      </c>
      <c r="AE38" s="91">
        <f t="shared" si="2"/>
        <v>37884.671999999999</v>
      </c>
      <c r="AF38"/>
    </row>
    <row r="39" spans="1:32" ht="24.95" customHeight="1" x14ac:dyDescent="0.4">
      <c r="A39" s="78">
        <v>36</v>
      </c>
      <c r="B39" s="79" t="s">
        <v>90</v>
      </c>
      <c r="C39" s="79" t="s">
        <v>122</v>
      </c>
      <c r="D39" s="79" t="s">
        <v>92</v>
      </c>
      <c r="E39" s="79" t="s">
        <v>97</v>
      </c>
      <c r="F39" s="79" t="s">
        <v>111</v>
      </c>
      <c r="G39" s="79">
        <v>42</v>
      </c>
      <c r="H39" s="80">
        <v>1</v>
      </c>
      <c r="I39" s="81">
        <v>1</v>
      </c>
      <c r="J39" s="82">
        <v>1</v>
      </c>
      <c r="K39" s="83"/>
      <c r="L39" s="84"/>
      <c r="M39" s="84"/>
      <c r="N39" s="85" t="s">
        <v>95</v>
      </c>
      <c r="O39" s="85">
        <v>2500</v>
      </c>
      <c r="P39" s="85"/>
      <c r="Q39" s="84"/>
      <c r="R39" s="86">
        <v>1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3157.056</v>
      </c>
      <c r="AD39" s="91">
        <f t="shared" si="4"/>
        <v>0</v>
      </c>
      <c r="AE39" s="91">
        <f t="shared" si="2"/>
        <v>3157.056</v>
      </c>
      <c r="AF39"/>
    </row>
    <row r="40" spans="1:32" ht="24.95" customHeight="1" x14ac:dyDescent="0.4">
      <c r="A40" s="78">
        <v>37</v>
      </c>
      <c r="B40" s="79" t="s">
        <v>90</v>
      </c>
      <c r="C40" s="79" t="s">
        <v>121</v>
      </c>
      <c r="D40" s="79" t="s">
        <v>92</v>
      </c>
      <c r="E40" s="79" t="s">
        <v>97</v>
      </c>
      <c r="F40" s="79" t="s">
        <v>98</v>
      </c>
      <c r="G40" s="79">
        <v>42</v>
      </c>
      <c r="H40" s="79">
        <v>6</v>
      </c>
      <c r="I40" s="81">
        <v>2</v>
      </c>
      <c r="J40" s="82">
        <v>12</v>
      </c>
      <c r="K40" s="83"/>
      <c r="L40" s="84"/>
      <c r="M40" s="84"/>
      <c r="N40" s="85" t="s">
        <v>95</v>
      </c>
      <c r="O40" s="85">
        <v>3300</v>
      </c>
      <c r="P40" s="85"/>
      <c r="Q40" s="84"/>
      <c r="R40" s="86">
        <v>12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37884.671999999999</v>
      </c>
      <c r="AD40" s="91">
        <f t="shared" si="4"/>
        <v>0</v>
      </c>
      <c r="AE40" s="91">
        <f t="shared" si="2"/>
        <v>37884.671999999999</v>
      </c>
      <c r="AF40"/>
    </row>
    <row r="41" spans="1:32" ht="24.95" customHeight="1" x14ac:dyDescent="0.4">
      <c r="A41" s="78">
        <v>38</v>
      </c>
      <c r="B41" s="79" t="s">
        <v>90</v>
      </c>
      <c r="C41" s="79" t="s">
        <v>121</v>
      </c>
      <c r="D41" s="79" t="s">
        <v>92</v>
      </c>
      <c r="E41" s="79" t="s">
        <v>97</v>
      </c>
      <c r="F41" s="79" t="s">
        <v>111</v>
      </c>
      <c r="G41" s="79">
        <v>42</v>
      </c>
      <c r="H41" s="79">
        <v>1</v>
      </c>
      <c r="I41" s="81">
        <v>1</v>
      </c>
      <c r="J41" s="82">
        <v>1</v>
      </c>
      <c r="K41" s="83"/>
      <c r="L41" s="84"/>
      <c r="M41" s="84"/>
      <c r="N41" s="85" t="s">
        <v>95</v>
      </c>
      <c r="O41" s="85">
        <v>2500</v>
      </c>
      <c r="P41" s="85"/>
      <c r="Q41" s="84"/>
      <c r="R41" s="86">
        <v>1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3157.056</v>
      </c>
      <c r="AD41" s="91">
        <f t="shared" si="4"/>
        <v>0</v>
      </c>
      <c r="AE41" s="91">
        <f t="shared" si="2"/>
        <v>3157.056</v>
      </c>
      <c r="AF41"/>
    </row>
    <row r="42" spans="1:32" ht="24.95" customHeight="1" x14ac:dyDescent="0.4">
      <c r="A42" s="78">
        <v>39</v>
      </c>
      <c r="B42" s="79" t="s">
        <v>90</v>
      </c>
      <c r="C42" s="79" t="s">
        <v>120</v>
      </c>
      <c r="D42" s="79" t="s">
        <v>92</v>
      </c>
      <c r="E42" s="79" t="s">
        <v>97</v>
      </c>
      <c r="F42" s="79" t="s">
        <v>98</v>
      </c>
      <c r="G42" s="79">
        <v>42</v>
      </c>
      <c r="H42" s="79">
        <v>6</v>
      </c>
      <c r="I42" s="81">
        <v>2</v>
      </c>
      <c r="J42" s="82">
        <v>12</v>
      </c>
      <c r="K42" s="83"/>
      <c r="L42" s="84"/>
      <c r="M42" s="84"/>
      <c r="N42" s="85" t="s">
        <v>95</v>
      </c>
      <c r="O42" s="85">
        <v>3300</v>
      </c>
      <c r="P42" s="85"/>
      <c r="Q42" s="84"/>
      <c r="R42" s="86">
        <v>12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37884.671999999999</v>
      </c>
      <c r="AD42" s="91">
        <f t="shared" si="4"/>
        <v>0</v>
      </c>
      <c r="AE42" s="91">
        <f t="shared" si="2"/>
        <v>37884.671999999999</v>
      </c>
      <c r="AF42"/>
    </row>
    <row r="43" spans="1:32" ht="24.95" customHeight="1" x14ac:dyDescent="0.4">
      <c r="A43" s="78">
        <v>40</v>
      </c>
      <c r="B43" s="79" t="s">
        <v>90</v>
      </c>
      <c r="C43" s="79" t="s">
        <v>120</v>
      </c>
      <c r="D43" s="79" t="s">
        <v>92</v>
      </c>
      <c r="E43" s="79" t="s">
        <v>97</v>
      </c>
      <c r="F43" s="79" t="s">
        <v>111</v>
      </c>
      <c r="G43" s="79">
        <v>42</v>
      </c>
      <c r="H43" s="79">
        <v>1</v>
      </c>
      <c r="I43" s="81">
        <v>1</v>
      </c>
      <c r="J43" s="82">
        <v>1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1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3157.056</v>
      </c>
      <c r="AD43" s="91">
        <f t="shared" si="4"/>
        <v>0</v>
      </c>
      <c r="AE43" s="91">
        <f t="shared" si="2"/>
        <v>3157.056</v>
      </c>
      <c r="AF43"/>
    </row>
    <row r="44" spans="1:32" ht="24.95" customHeight="1" x14ac:dyDescent="0.4">
      <c r="A44" s="78">
        <v>41</v>
      </c>
      <c r="B44" s="79" t="s">
        <v>90</v>
      </c>
      <c r="C44" s="79" t="s">
        <v>119</v>
      </c>
      <c r="D44" s="79" t="s">
        <v>92</v>
      </c>
      <c r="E44" s="79" t="s">
        <v>97</v>
      </c>
      <c r="F44" s="79" t="s">
        <v>98</v>
      </c>
      <c r="G44" s="79">
        <v>42</v>
      </c>
      <c r="H44" s="79">
        <v>6</v>
      </c>
      <c r="I44" s="81">
        <v>2</v>
      </c>
      <c r="J44" s="82">
        <v>12</v>
      </c>
      <c r="K44" s="83"/>
      <c r="L44" s="84"/>
      <c r="M44" s="84"/>
      <c r="N44" s="85" t="s">
        <v>95</v>
      </c>
      <c r="O44" s="85">
        <v>3300</v>
      </c>
      <c r="P44" s="85"/>
      <c r="Q44" s="84"/>
      <c r="R44" s="86">
        <v>12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37884.671999999999</v>
      </c>
      <c r="AD44" s="91">
        <f t="shared" si="4"/>
        <v>0</v>
      </c>
      <c r="AE44" s="91">
        <f t="shared" si="2"/>
        <v>37884.671999999999</v>
      </c>
      <c r="AF44"/>
    </row>
    <row r="45" spans="1:32" ht="24.95" customHeight="1" x14ac:dyDescent="0.4">
      <c r="A45" s="78">
        <v>42</v>
      </c>
      <c r="B45" s="79" t="s">
        <v>90</v>
      </c>
      <c r="C45" s="79" t="s">
        <v>119</v>
      </c>
      <c r="D45" s="79" t="s">
        <v>92</v>
      </c>
      <c r="E45" s="79" t="s">
        <v>97</v>
      </c>
      <c r="F45" s="79" t="s">
        <v>111</v>
      </c>
      <c r="G45" s="79">
        <v>42</v>
      </c>
      <c r="H45" s="79">
        <v>1</v>
      </c>
      <c r="I45" s="81">
        <v>1</v>
      </c>
      <c r="J45" s="82">
        <v>1</v>
      </c>
      <c r="K45" s="83"/>
      <c r="L45" s="84"/>
      <c r="M45" s="84"/>
      <c r="N45" s="85" t="s">
        <v>95</v>
      </c>
      <c r="O45" s="85">
        <v>2500</v>
      </c>
      <c r="P45" s="85"/>
      <c r="Q45" s="84"/>
      <c r="R45" s="86">
        <v>1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3157.056</v>
      </c>
      <c r="AD45" s="91">
        <f t="shared" si="4"/>
        <v>0</v>
      </c>
      <c r="AE45" s="91">
        <f t="shared" si="2"/>
        <v>3157.056</v>
      </c>
      <c r="AF45"/>
    </row>
    <row r="46" spans="1:32" ht="24.95" customHeight="1" x14ac:dyDescent="0.4">
      <c r="A46" s="78">
        <v>43</v>
      </c>
      <c r="B46" s="79" t="s">
        <v>90</v>
      </c>
      <c r="C46" s="79" t="s">
        <v>118</v>
      </c>
      <c r="D46" s="79" t="s">
        <v>92</v>
      </c>
      <c r="E46" s="79" t="s">
        <v>97</v>
      </c>
      <c r="F46" s="79" t="s">
        <v>98</v>
      </c>
      <c r="G46" s="79">
        <v>42</v>
      </c>
      <c r="H46" s="79">
        <v>6</v>
      </c>
      <c r="I46" s="81">
        <v>2</v>
      </c>
      <c r="J46" s="82">
        <v>12</v>
      </c>
      <c r="K46" s="83"/>
      <c r="L46" s="84"/>
      <c r="M46" s="84"/>
      <c r="N46" s="85" t="s">
        <v>95</v>
      </c>
      <c r="O46" s="85">
        <v>3300</v>
      </c>
      <c r="P46" s="85"/>
      <c r="Q46" s="84"/>
      <c r="R46" s="86">
        <v>12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37884.671999999999</v>
      </c>
      <c r="AD46" s="91">
        <f t="shared" si="4"/>
        <v>0</v>
      </c>
      <c r="AE46" s="91">
        <f t="shared" si="2"/>
        <v>37884.671999999999</v>
      </c>
      <c r="AF46"/>
    </row>
    <row r="47" spans="1:32" ht="24.95" customHeight="1" x14ac:dyDescent="0.4">
      <c r="A47" s="78">
        <v>44</v>
      </c>
      <c r="B47" s="79" t="s">
        <v>90</v>
      </c>
      <c r="C47" s="79" t="s">
        <v>118</v>
      </c>
      <c r="D47" s="79" t="s">
        <v>92</v>
      </c>
      <c r="E47" s="79" t="s">
        <v>97</v>
      </c>
      <c r="F47" s="79" t="s">
        <v>111</v>
      </c>
      <c r="G47" s="79">
        <v>42</v>
      </c>
      <c r="H47" s="79">
        <v>1</v>
      </c>
      <c r="I47" s="81">
        <v>1</v>
      </c>
      <c r="J47" s="82">
        <v>1</v>
      </c>
      <c r="K47" s="83"/>
      <c r="L47" s="84"/>
      <c r="M47" s="84"/>
      <c r="N47" s="85" t="s">
        <v>95</v>
      </c>
      <c r="O47" s="85">
        <v>2500</v>
      </c>
      <c r="P47" s="85"/>
      <c r="Q47" s="84"/>
      <c r="R47" s="86">
        <v>1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3157.056</v>
      </c>
      <c r="AD47" s="91">
        <f t="shared" si="4"/>
        <v>0</v>
      </c>
      <c r="AE47" s="91">
        <f t="shared" si="2"/>
        <v>3157.056</v>
      </c>
      <c r="AF47"/>
    </row>
    <row r="48" spans="1:32" ht="24.95" customHeight="1" x14ac:dyDescent="0.4">
      <c r="A48" s="78">
        <v>45</v>
      </c>
      <c r="B48" s="79" t="s">
        <v>90</v>
      </c>
      <c r="C48" s="79" t="s">
        <v>295</v>
      </c>
      <c r="D48" s="79" t="s">
        <v>92</v>
      </c>
      <c r="E48" s="79" t="s">
        <v>93</v>
      </c>
      <c r="F48" s="79" t="s">
        <v>99</v>
      </c>
      <c r="G48" s="79">
        <v>26</v>
      </c>
      <c r="H48" s="79">
        <v>1</v>
      </c>
      <c r="I48" s="81">
        <v>1</v>
      </c>
      <c r="J48" s="82">
        <v>1</v>
      </c>
      <c r="K48" s="83"/>
      <c r="L48" s="84"/>
      <c r="M48" s="84"/>
      <c r="N48" s="85" t="s">
        <v>95</v>
      </c>
      <c r="O48" s="85">
        <v>1000</v>
      </c>
      <c r="P48" s="85"/>
      <c r="Q48" s="84"/>
      <c r="R48" s="86">
        <v>1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3"/>
        <v>1954.3679999999999</v>
      </c>
      <c r="AD48" s="91">
        <f t="shared" si="4"/>
        <v>0</v>
      </c>
      <c r="AE48" s="91">
        <f t="shared" si="2"/>
        <v>1954.3679999999999</v>
      </c>
      <c r="AF48"/>
    </row>
    <row r="49" spans="1:32" ht="24.95" customHeight="1" x14ac:dyDescent="0.4">
      <c r="A49" s="78">
        <v>46</v>
      </c>
      <c r="B49" s="79" t="s">
        <v>90</v>
      </c>
      <c r="C49" s="79" t="s">
        <v>287</v>
      </c>
      <c r="D49" s="79" t="s">
        <v>92</v>
      </c>
      <c r="E49" s="79" t="s">
        <v>97</v>
      </c>
      <c r="F49" s="79" t="s">
        <v>107</v>
      </c>
      <c r="G49" s="79">
        <v>42</v>
      </c>
      <c r="H49" s="79">
        <v>1</v>
      </c>
      <c r="I49" s="81">
        <v>1</v>
      </c>
      <c r="J49" s="82">
        <v>1</v>
      </c>
      <c r="K49" s="83"/>
      <c r="L49" s="84"/>
      <c r="M49" s="84"/>
      <c r="N49" s="85" t="s">
        <v>95</v>
      </c>
      <c r="O49" s="85">
        <v>2500</v>
      </c>
      <c r="P49" s="85"/>
      <c r="Q49" s="84"/>
      <c r="R49" s="86">
        <v>1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3"/>
        <v>3157.056</v>
      </c>
      <c r="AD49" s="91">
        <f t="shared" si="4"/>
        <v>0</v>
      </c>
      <c r="AE49" s="91">
        <f t="shared" si="2"/>
        <v>3157.056</v>
      </c>
      <c r="AF49"/>
    </row>
    <row r="50" spans="1:32" ht="24.95" customHeight="1" x14ac:dyDescent="0.4">
      <c r="A50" s="78">
        <v>47</v>
      </c>
      <c r="B50" s="79" t="s">
        <v>90</v>
      </c>
      <c r="C50" s="79" t="s">
        <v>287</v>
      </c>
      <c r="D50" s="79" t="s">
        <v>92</v>
      </c>
      <c r="E50" s="79" t="s">
        <v>97</v>
      </c>
      <c r="F50" s="79" t="s">
        <v>125</v>
      </c>
      <c r="G50" s="79">
        <v>42</v>
      </c>
      <c r="H50" s="79">
        <v>9</v>
      </c>
      <c r="I50" s="81">
        <v>2</v>
      </c>
      <c r="J50" s="82">
        <v>18</v>
      </c>
      <c r="K50" s="83"/>
      <c r="L50" s="84"/>
      <c r="M50" s="84"/>
      <c r="N50" s="85" t="s">
        <v>95</v>
      </c>
      <c r="O50" s="85">
        <v>2500</v>
      </c>
      <c r="P50" s="85"/>
      <c r="Q50" s="84"/>
      <c r="R50" s="86">
        <v>18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3"/>
        <v>56827.007999999994</v>
      </c>
      <c r="AD50" s="91">
        <f t="shared" si="4"/>
        <v>0</v>
      </c>
      <c r="AE50" s="91">
        <f t="shared" si="2"/>
        <v>56827.007999999994</v>
      </c>
      <c r="AF50"/>
    </row>
    <row r="51" spans="1:32" ht="24.95" customHeight="1" x14ac:dyDescent="0.4">
      <c r="A51" s="78">
        <v>48</v>
      </c>
      <c r="B51" s="79" t="s">
        <v>90</v>
      </c>
      <c r="C51" s="79" t="s">
        <v>287</v>
      </c>
      <c r="D51" s="79" t="s">
        <v>92</v>
      </c>
      <c r="E51" s="79" t="s">
        <v>293</v>
      </c>
      <c r="F51" s="79" t="s">
        <v>623</v>
      </c>
      <c r="G51" s="79">
        <v>50</v>
      </c>
      <c r="H51" s="79">
        <v>4</v>
      </c>
      <c r="I51" s="81">
        <v>1</v>
      </c>
      <c r="J51" s="82">
        <v>4</v>
      </c>
      <c r="K51" s="83"/>
      <c r="L51" s="84"/>
      <c r="M51" s="84"/>
      <c r="N51" s="85" t="s">
        <v>95</v>
      </c>
      <c r="O51" s="85">
        <v>800</v>
      </c>
      <c r="P51" s="85"/>
      <c r="Q51" s="84"/>
      <c r="R51" s="86">
        <v>4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3"/>
        <v>15033.599999999999</v>
      </c>
      <c r="AD51" s="91">
        <f t="shared" si="4"/>
        <v>0</v>
      </c>
      <c r="AE51" s="91">
        <f t="shared" si="2"/>
        <v>15033.599999999999</v>
      </c>
      <c r="AF51"/>
    </row>
    <row r="52" spans="1:32" ht="24.95" customHeight="1" x14ac:dyDescent="0.4">
      <c r="A52" s="78">
        <v>49</v>
      </c>
      <c r="B52" s="79" t="s">
        <v>90</v>
      </c>
      <c r="C52" s="79" t="s">
        <v>272</v>
      </c>
      <c r="D52" s="79" t="s">
        <v>92</v>
      </c>
      <c r="E52" s="79" t="s">
        <v>97</v>
      </c>
      <c r="F52" s="79" t="s">
        <v>98</v>
      </c>
      <c r="G52" s="79">
        <v>42</v>
      </c>
      <c r="H52" s="79">
        <v>8</v>
      </c>
      <c r="I52" s="81">
        <v>2</v>
      </c>
      <c r="J52" s="82">
        <v>16</v>
      </c>
      <c r="K52" s="83"/>
      <c r="L52" s="84"/>
      <c r="M52" s="84"/>
      <c r="N52" s="85" t="s">
        <v>95</v>
      </c>
      <c r="O52" s="85">
        <v>3300</v>
      </c>
      <c r="P52" s="85"/>
      <c r="Q52" s="84"/>
      <c r="R52" s="86">
        <v>16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3"/>
        <v>50512.896000000001</v>
      </c>
      <c r="AD52" s="91">
        <f t="shared" si="4"/>
        <v>0</v>
      </c>
      <c r="AE52" s="91">
        <f t="shared" si="2"/>
        <v>50512.896000000001</v>
      </c>
      <c r="AF52"/>
    </row>
    <row r="53" spans="1:32" ht="24.95" customHeight="1" x14ac:dyDescent="0.4">
      <c r="A53" s="78">
        <v>50</v>
      </c>
      <c r="B53" s="79" t="s">
        <v>90</v>
      </c>
      <c r="C53" s="79" t="s">
        <v>272</v>
      </c>
      <c r="D53" s="79" t="s">
        <v>92</v>
      </c>
      <c r="E53" s="79" t="s">
        <v>93</v>
      </c>
      <c r="F53" s="79" t="s">
        <v>99</v>
      </c>
      <c r="G53" s="79">
        <v>26</v>
      </c>
      <c r="H53" s="79">
        <v>2</v>
      </c>
      <c r="I53" s="81">
        <v>2</v>
      </c>
      <c r="J53" s="82">
        <v>4</v>
      </c>
      <c r="K53" s="83"/>
      <c r="L53" s="84"/>
      <c r="M53" s="84"/>
      <c r="N53" s="85" t="s">
        <v>95</v>
      </c>
      <c r="O53" s="85">
        <v>1000</v>
      </c>
      <c r="P53" s="85"/>
      <c r="Q53" s="84"/>
      <c r="R53" s="86">
        <v>4</v>
      </c>
      <c r="S53" s="87"/>
      <c r="T53" s="88"/>
      <c r="U53" s="88"/>
      <c r="V53" s="89">
        <f t="shared" si="0"/>
        <v>0</v>
      </c>
      <c r="W53" s="89">
        <f t="shared" si="1"/>
        <v>0</v>
      </c>
      <c r="X53" s="90"/>
      <c r="Y53" s="82">
        <v>9</v>
      </c>
      <c r="Z53" s="82">
        <v>24</v>
      </c>
      <c r="AA53" s="82">
        <v>12</v>
      </c>
      <c r="AB53" s="90"/>
      <c r="AC53" s="91">
        <f t="shared" si="3"/>
        <v>7817.4719999999998</v>
      </c>
      <c r="AD53" s="91">
        <f t="shared" si="4"/>
        <v>0</v>
      </c>
      <c r="AE53" s="91">
        <f t="shared" si="2"/>
        <v>7817.4719999999998</v>
      </c>
      <c r="AF53"/>
    </row>
    <row r="54" spans="1:32" ht="24.95" customHeight="1" x14ac:dyDescent="0.4">
      <c r="A54" s="78">
        <v>51</v>
      </c>
      <c r="B54" s="79" t="s">
        <v>90</v>
      </c>
      <c r="C54" s="79" t="s">
        <v>272</v>
      </c>
      <c r="D54" s="79" t="s">
        <v>92</v>
      </c>
      <c r="E54" s="79" t="s">
        <v>97</v>
      </c>
      <c r="F54" s="79" t="s">
        <v>111</v>
      </c>
      <c r="G54" s="79">
        <v>42</v>
      </c>
      <c r="H54" s="79">
        <v>1</v>
      </c>
      <c r="I54" s="81">
        <v>1</v>
      </c>
      <c r="J54" s="82">
        <v>1</v>
      </c>
      <c r="K54" s="83"/>
      <c r="L54" s="84"/>
      <c r="M54" s="84"/>
      <c r="N54" s="85" t="s">
        <v>95</v>
      </c>
      <c r="O54" s="85">
        <v>2500</v>
      </c>
      <c r="P54" s="85"/>
      <c r="Q54" s="84"/>
      <c r="R54" s="86">
        <v>1</v>
      </c>
      <c r="S54" s="87"/>
      <c r="T54" s="88"/>
      <c r="U54" s="88"/>
      <c r="V54" s="89">
        <f t="shared" si="0"/>
        <v>0</v>
      </c>
      <c r="W54" s="89">
        <f t="shared" si="1"/>
        <v>0</v>
      </c>
      <c r="X54" s="90"/>
      <c r="Y54" s="82">
        <v>9</v>
      </c>
      <c r="Z54" s="82">
        <v>24</v>
      </c>
      <c r="AA54" s="82">
        <v>12</v>
      </c>
      <c r="AB54" s="90"/>
      <c r="AC54" s="91">
        <f t="shared" si="3"/>
        <v>3157.056</v>
      </c>
      <c r="AD54" s="91">
        <f t="shared" si="4"/>
        <v>0</v>
      </c>
      <c r="AE54" s="91">
        <f t="shared" si="2"/>
        <v>3157.056</v>
      </c>
      <c r="AF54"/>
    </row>
    <row r="55" spans="1:32" ht="24.95" customHeight="1" x14ac:dyDescent="0.4">
      <c r="A55" s="78">
        <v>52</v>
      </c>
      <c r="B55" s="79" t="s">
        <v>90</v>
      </c>
      <c r="C55" s="79" t="s">
        <v>356</v>
      </c>
      <c r="D55" s="79" t="s">
        <v>92</v>
      </c>
      <c r="E55" s="79" t="s">
        <v>97</v>
      </c>
      <c r="F55" s="79" t="s">
        <v>98</v>
      </c>
      <c r="G55" s="79">
        <v>42</v>
      </c>
      <c r="H55" s="79">
        <v>2</v>
      </c>
      <c r="I55" s="81">
        <v>2</v>
      </c>
      <c r="J55" s="82">
        <v>4</v>
      </c>
      <c r="K55" s="83"/>
      <c r="L55" s="84"/>
      <c r="M55" s="84"/>
      <c r="N55" s="85" t="s">
        <v>95</v>
      </c>
      <c r="O55" s="85">
        <v>2500</v>
      </c>
      <c r="P55" s="85"/>
      <c r="Q55" s="84"/>
      <c r="R55" s="86">
        <v>4</v>
      </c>
      <c r="S55" s="87"/>
      <c r="T55" s="88"/>
      <c r="U55" s="88"/>
      <c r="V55" s="89">
        <f t="shared" si="0"/>
        <v>0</v>
      </c>
      <c r="W55" s="89">
        <f t="shared" si="1"/>
        <v>0</v>
      </c>
      <c r="X55" s="90"/>
      <c r="Y55" s="82">
        <v>9</v>
      </c>
      <c r="Z55" s="82">
        <v>24</v>
      </c>
      <c r="AA55" s="82">
        <v>12</v>
      </c>
      <c r="AB55" s="90"/>
      <c r="AC55" s="91">
        <f t="shared" si="3"/>
        <v>12628.224</v>
      </c>
      <c r="AD55" s="91">
        <f t="shared" si="4"/>
        <v>0</v>
      </c>
      <c r="AE55" s="91">
        <f t="shared" si="2"/>
        <v>12628.224</v>
      </c>
      <c r="AF55"/>
    </row>
    <row r="56" spans="1:32" ht="24.95" customHeight="1" x14ac:dyDescent="0.4">
      <c r="A56" s="78">
        <v>53</v>
      </c>
      <c r="B56" s="79" t="s">
        <v>90</v>
      </c>
      <c r="C56" s="79" t="s">
        <v>624</v>
      </c>
      <c r="D56" s="79" t="s">
        <v>92</v>
      </c>
      <c r="E56" s="79" t="s">
        <v>97</v>
      </c>
      <c r="F56" s="79" t="s">
        <v>98</v>
      </c>
      <c r="G56" s="79">
        <v>42</v>
      </c>
      <c r="H56" s="79">
        <v>3</v>
      </c>
      <c r="I56" s="81">
        <v>2</v>
      </c>
      <c r="J56" s="82">
        <v>6</v>
      </c>
      <c r="K56" s="83"/>
      <c r="L56" s="84"/>
      <c r="M56" s="84"/>
      <c r="N56" s="85" t="s">
        <v>95</v>
      </c>
      <c r="O56" s="85">
        <v>2500</v>
      </c>
      <c r="P56" s="85"/>
      <c r="Q56" s="84"/>
      <c r="R56" s="86">
        <v>6</v>
      </c>
      <c r="S56" s="87"/>
      <c r="T56" s="88"/>
      <c r="U56" s="88"/>
      <c r="V56" s="89">
        <f t="shared" si="0"/>
        <v>0</v>
      </c>
      <c r="W56" s="89">
        <f t="shared" si="1"/>
        <v>0</v>
      </c>
      <c r="X56" s="90"/>
      <c r="Y56" s="82">
        <v>9</v>
      </c>
      <c r="Z56" s="82">
        <v>24</v>
      </c>
      <c r="AA56" s="82">
        <v>12</v>
      </c>
      <c r="AB56" s="90"/>
      <c r="AC56" s="91">
        <f t="shared" si="3"/>
        <v>18942.335999999999</v>
      </c>
      <c r="AD56" s="91">
        <f t="shared" si="4"/>
        <v>0</v>
      </c>
      <c r="AE56" s="91">
        <f t="shared" si="2"/>
        <v>18942.335999999999</v>
      </c>
      <c r="AF56"/>
    </row>
    <row r="57" spans="1:32" ht="24.95" customHeight="1" x14ac:dyDescent="0.4">
      <c r="A57" s="78">
        <v>54</v>
      </c>
      <c r="B57" s="79" t="s">
        <v>90</v>
      </c>
      <c r="C57" s="79" t="s">
        <v>91</v>
      </c>
      <c r="D57" s="79" t="s">
        <v>92</v>
      </c>
      <c r="E57" s="79" t="s">
        <v>93</v>
      </c>
      <c r="F57" s="79" t="s">
        <v>94</v>
      </c>
      <c r="G57" s="79">
        <v>26</v>
      </c>
      <c r="H57" s="79">
        <v>2</v>
      </c>
      <c r="I57" s="81">
        <v>1</v>
      </c>
      <c r="J57" s="82">
        <v>2</v>
      </c>
      <c r="K57" s="83"/>
      <c r="L57" s="84"/>
      <c r="M57" s="84"/>
      <c r="N57" s="85" t="s">
        <v>95</v>
      </c>
      <c r="O57" s="85">
        <v>1000</v>
      </c>
      <c r="P57" s="85"/>
      <c r="Q57" s="84"/>
      <c r="R57" s="86">
        <v>2</v>
      </c>
      <c r="S57" s="87"/>
      <c r="T57" s="88"/>
      <c r="U57" s="88"/>
      <c r="V57" s="89">
        <f t="shared" si="0"/>
        <v>0</v>
      </c>
      <c r="W57" s="89">
        <f t="shared" si="1"/>
        <v>0</v>
      </c>
      <c r="X57" s="90"/>
      <c r="Y57" s="82">
        <v>9</v>
      </c>
      <c r="Z57" s="82">
        <v>24</v>
      </c>
      <c r="AA57" s="82">
        <v>12</v>
      </c>
      <c r="AB57" s="90"/>
      <c r="AC57" s="91">
        <f t="shared" si="3"/>
        <v>3908.7359999999999</v>
      </c>
      <c r="AD57" s="91">
        <f t="shared" si="4"/>
        <v>0</v>
      </c>
      <c r="AE57" s="91">
        <f t="shared" si="2"/>
        <v>3908.7359999999999</v>
      </c>
      <c r="AF57"/>
    </row>
    <row r="58" spans="1:32" ht="24.95" customHeight="1" x14ac:dyDescent="0.4">
      <c r="A58" s="78">
        <v>55</v>
      </c>
      <c r="B58" s="79" t="s">
        <v>90</v>
      </c>
      <c r="C58" s="79" t="s">
        <v>108</v>
      </c>
      <c r="D58" s="79" t="s">
        <v>92</v>
      </c>
      <c r="E58" s="79" t="s">
        <v>103</v>
      </c>
      <c r="F58" s="79" t="s">
        <v>216</v>
      </c>
      <c r="G58" s="79">
        <v>66</v>
      </c>
      <c r="H58" s="79">
        <v>1</v>
      </c>
      <c r="I58" s="81">
        <v>1</v>
      </c>
      <c r="J58" s="82">
        <v>1</v>
      </c>
      <c r="K58" s="83"/>
      <c r="L58" s="84"/>
      <c r="M58" s="84"/>
      <c r="N58" s="85" t="s">
        <v>95</v>
      </c>
      <c r="O58" s="85">
        <v>4200</v>
      </c>
      <c r="P58" s="85"/>
      <c r="Q58" s="84"/>
      <c r="R58" s="86">
        <v>1</v>
      </c>
      <c r="S58" s="87"/>
      <c r="T58" s="88"/>
      <c r="U58" s="88"/>
      <c r="V58" s="89">
        <f t="shared" si="0"/>
        <v>0</v>
      </c>
      <c r="W58" s="89">
        <f t="shared" si="1"/>
        <v>0</v>
      </c>
      <c r="X58" s="90"/>
      <c r="Y58" s="82">
        <v>9</v>
      </c>
      <c r="Z58" s="82">
        <v>24</v>
      </c>
      <c r="AA58" s="82">
        <v>12</v>
      </c>
      <c r="AB58" s="90"/>
      <c r="AC58" s="91">
        <f t="shared" si="3"/>
        <v>4961.0879999999997</v>
      </c>
      <c r="AD58" s="91">
        <f t="shared" si="4"/>
        <v>0</v>
      </c>
      <c r="AE58" s="91">
        <f t="shared" si="2"/>
        <v>4961.0879999999997</v>
      </c>
      <c r="AF58"/>
    </row>
    <row r="59" spans="1:32" ht="24.95" customHeight="1" x14ac:dyDescent="0.4">
      <c r="A59" s="78">
        <v>56</v>
      </c>
      <c r="B59" s="79" t="s">
        <v>90</v>
      </c>
      <c r="C59" s="79" t="s">
        <v>108</v>
      </c>
      <c r="D59" s="79" t="s">
        <v>92</v>
      </c>
      <c r="E59" s="79" t="s">
        <v>97</v>
      </c>
      <c r="F59" s="79" t="s">
        <v>125</v>
      </c>
      <c r="G59" s="79">
        <v>42</v>
      </c>
      <c r="H59" s="79">
        <v>3</v>
      </c>
      <c r="I59" s="81">
        <v>1</v>
      </c>
      <c r="J59" s="82">
        <v>3</v>
      </c>
      <c r="K59" s="83"/>
      <c r="L59" s="84"/>
      <c r="M59" s="84"/>
      <c r="N59" s="85" t="s">
        <v>95</v>
      </c>
      <c r="O59" s="85">
        <v>2500</v>
      </c>
      <c r="P59" s="85"/>
      <c r="Q59" s="84"/>
      <c r="R59" s="86">
        <v>3</v>
      </c>
      <c r="S59" s="87"/>
      <c r="T59" s="88"/>
      <c r="U59" s="88"/>
      <c r="V59" s="89">
        <f t="shared" si="0"/>
        <v>0</v>
      </c>
      <c r="W59" s="89">
        <f t="shared" si="1"/>
        <v>0</v>
      </c>
      <c r="X59" s="90"/>
      <c r="Y59" s="82">
        <v>9</v>
      </c>
      <c r="Z59" s="82">
        <v>24</v>
      </c>
      <c r="AA59" s="82">
        <v>12</v>
      </c>
      <c r="AB59" s="90"/>
      <c r="AC59" s="91">
        <f t="shared" si="3"/>
        <v>9471.1679999999997</v>
      </c>
      <c r="AD59" s="91">
        <f t="shared" si="4"/>
        <v>0</v>
      </c>
      <c r="AE59" s="91">
        <f t="shared" si="2"/>
        <v>9471.1679999999997</v>
      </c>
      <c r="AF59"/>
    </row>
    <row r="60" spans="1:32" ht="24.95" customHeight="1" x14ac:dyDescent="0.4">
      <c r="A60" s="78">
        <v>57</v>
      </c>
      <c r="B60" s="79" t="s">
        <v>90</v>
      </c>
      <c r="C60" s="79" t="s">
        <v>625</v>
      </c>
      <c r="D60" s="79" t="s">
        <v>92</v>
      </c>
      <c r="E60" s="79" t="s">
        <v>97</v>
      </c>
      <c r="F60" s="79" t="s">
        <v>98</v>
      </c>
      <c r="G60" s="79">
        <v>42</v>
      </c>
      <c r="H60" s="79">
        <v>6</v>
      </c>
      <c r="I60" s="81">
        <v>2</v>
      </c>
      <c r="J60" s="82">
        <v>12</v>
      </c>
      <c r="K60" s="83"/>
      <c r="L60" s="84"/>
      <c r="M60" s="84"/>
      <c r="N60" s="85" t="s">
        <v>95</v>
      </c>
      <c r="O60" s="85">
        <v>2500</v>
      </c>
      <c r="P60" s="85"/>
      <c r="Q60" s="84"/>
      <c r="R60" s="86">
        <v>12</v>
      </c>
      <c r="S60" s="87"/>
      <c r="T60" s="88"/>
      <c r="U60" s="88"/>
      <c r="V60" s="89">
        <f t="shared" si="0"/>
        <v>0</v>
      </c>
      <c r="W60" s="89">
        <f t="shared" si="1"/>
        <v>0</v>
      </c>
      <c r="X60" s="90"/>
      <c r="Y60" s="82">
        <v>9</v>
      </c>
      <c r="Z60" s="82">
        <v>24</v>
      </c>
      <c r="AA60" s="82">
        <v>12</v>
      </c>
      <c r="AB60" s="90"/>
      <c r="AC60" s="91">
        <f t="shared" si="3"/>
        <v>37884.671999999999</v>
      </c>
      <c r="AD60" s="91">
        <f t="shared" si="4"/>
        <v>0</v>
      </c>
      <c r="AE60" s="91">
        <f t="shared" si="2"/>
        <v>37884.671999999999</v>
      </c>
      <c r="AF60"/>
    </row>
    <row r="61" spans="1:32" ht="24.95" customHeight="1" x14ac:dyDescent="0.4">
      <c r="A61" s="78">
        <v>58</v>
      </c>
      <c r="B61" s="79" t="s">
        <v>137</v>
      </c>
      <c r="C61" s="79" t="s">
        <v>143</v>
      </c>
      <c r="D61" s="79" t="s">
        <v>92</v>
      </c>
      <c r="E61" s="79" t="s">
        <v>138</v>
      </c>
      <c r="F61" s="79" t="s">
        <v>626</v>
      </c>
      <c r="G61" s="79">
        <v>420</v>
      </c>
      <c r="H61" s="79">
        <v>10</v>
      </c>
      <c r="I61" s="81">
        <v>1</v>
      </c>
      <c r="J61" s="82">
        <v>10</v>
      </c>
      <c r="K61" s="83"/>
      <c r="L61" s="84"/>
      <c r="M61" s="84"/>
      <c r="N61" s="85" t="s">
        <v>95</v>
      </c>
      <c r="O61" s="85">
        <v>15000</v>
      </c>
      <c r="P61" s="85"/>
      <c r="Q61" s="84"/>
      <c r="R61" s="86">
        <v>10</v>
      </c>
      <c r="S61" s="87"/>
      <c r="T61" s="88"/>
      <c r="U61" s="88"/>
      <c r="V61" s="89">
        <f t="shared" si="0"/>
        <v>0</v>
      </c>
      <c r="W61" s="89">
        <f t="shared" si="1"/>
        <v>0</v>
      </c>
      <c r="X61" s="90"/>
      <c r="Y61" s="82">
        <v>9</v>
      </c>
      <c r="Z61" s="82">
        <v>24</v>
      </c>
      <c r="AA61" s="82">
        <v>12</v>
      </c>
      <c r="AB61" s="90"/>
      <c r="AC61" s="91">
        <f t="shared" si="3"/>
        <v>315705.59999999998</v>
      </c>
      <c r="AD61" s="91">
        <f t="shared" si="4"/>
        <v>0</v>
      </c>
      <c r="AE61" s="91">
        <f t="shared" si="2"/>
        <v>315705.59999999998</v>
      </c>
      <c r="AF61"/>
    </row>
    <row r="62" spans="1:32" ht="24.95" customHeight="1" x14ac:dyDescent="0.4">
      <c r="A62" s="78">
        <v>59</v>
      </c>
      <c r="B62" s="79" t="s">
        <v>137</v>
      </c>
      <c r="C62" s="79" t="s">
        <v>143</v>
      </c>
      <c r="D62" s="79" t="s">
        <v>92</v>
      </c>
      <c r="E62" s="79" t="s">
        <v>105</v>
      </c>
      <c r="F62" s="79" t="s">
        <v>101</v>
      </c>
      <c r="G62" s="79">
        <v>60</v>
      </c>
      <c r="H62" s="79">
        <v>13</v>
      </c>
      <c r="I62" s="81">
        <v>1</v>
      </c>
      <c r="J62" s="82">
        <v>13</v>
      </c>
      <c r="K62" s="83"/>
      <c r="L62" s="84"/>
      <c r="M62" s="84"/>
      <c r="N62" s="85" t="s">
        <v>95</v>
      </c>
      <c r="O62" s="85">
        <v>700</v>
      </c>
      <c r="P62" s="85"/>
      <c r="Q62" s="84"/>
      <c r="R62" s="86">
        <v>13</v>
      </c>
      <c r="S62" s="87"/>
      <c r="T62" s="88"/>
      <c r="U62" s="88"/>
      <c r="V62" s="89">
        <f t="shared" si="0"/>
        <v>0</v>
      </c>
      <c r="W62" s="89">
        <f t="shared" si="1"/>
        <v>0</v>
      </c>
      <c r="X62" s="90"/>
      <c r="Y62" s="82">
        <v>9</v>
      </c>
      <c r="Z62" s="82">
        <v>24</v>
      </c>
      <c r="AA62" s="82">
        <v>12</v>
      </c>
      <c r="AB62" s="90"/>
      <c r="AC62" s="91">
        <f t="shared" si="3"/>
        <v>58631.040000000001</v>
      </c>
      <c r="AD62" s="91">
        <f t="shared" si="4"/>
        <v>0</v>
      </c>
      <c r="AE62" s="91">
        <f t="shared" si="2"/>
        <v>58631.040000000001</v>
      </c>
      <c r="AF62"/>
    </row>
    <row r="63" spans="1:32" ht="24.95" customHeight="1" x14ac:dyDescent="0.4">
      <c r="A63" s="78">
        <v>60</v>
      </c>
      <c r="B63" s="79" t="s">
        <v>137</v>
      </c>
      <c r="C63" s="79" t="s">
        <v>627</v>
      </c>
      <c r="D63" s="79" t="s">
        <v>92</v>
      </c>
      <c r="E63" s="79" t="s">
        <v>138</v>
      </c>
      <c r="F63" s="79" t="s">
        <v>617</v>
      </c>
      <c r="G63" s="79">
        <v>420</v>
      </c>
      <c r="H63" s="79">
        <v>3</v>
      </c>
      <c r="I63" s="81">
        <v>1</v>
      </c>
      <c r="J63" s="82">
        <v>3</v>
      </c>
      <c r="K63" s="83"/>
      <c r="L63" s="84"/>
      <c r="M63" s="84"/>
      <c r="N63" s="85" t="s">
        <v>95</v>
      </c>
      <c r="O63" s="85">
        <v>15000</v>
      </c>
      <c r="P63" s="85"/>
      <c r="Q63" s="84"/>
      <c r="R63" s="86">
        <v>3</v>
      </c>
      <c r="S63" s="87"/>
      <c r="T63" s="88"/>
      <c r="U63" s="88"/>
      <c r="V63" s="89">
        <f t="shared" si="0"/>
        <v>0</v>
      </c>
      <c r="W63" s="89">
        <f t="shared" si="1"/>
        <v>0</v>
      </c>
      <c r="X63" s="90"/>
      <c r="Y63" s="82">
        <v>9</v>
      </c>
      <c r="Z63" s="82">
        <v>24</v>
      </c>
      <c r="AA63" s="82">
        <v>12</v>
      </c>
      <c r="AB63" s="90"/>
      <c r="AC63" s="91">
        <f t="shared" si="3"/>
        <v>94711.680000000008</v>
      </c>
      <c r="AD63" s="91">
        <f t="shared" si="4"/>
        <v>0</v>
      </c>
      <c r="AE63" s="91">
        <f t="shared" si="2"/>
        <v>94711.680000000008</v>
      </c>
      <c r="AF63"/>
    </row>
    <row r="64" spans="1:32" ht="24.95" customHeight="1" x14ac:dyDescent="0.4">
      <c r="A64" s="78">
        <v>61</v>
      </c>
      <c r="B64" s="79" t="s">
        <v>137</v>
      </c>
      <c r="C64" s="79" t="s">
        <v>109</v>
      </c>
      <c r="D64" s="79" t="s">
        <v>92</v>
      </c>
      <c r="E64" s="79" t="s">
        <v>97</v>
      </c>
      <c r="F64" s="79" t="s">
        <v>98</v>
      </c>
      <c r="G64" s="79">
        <v>42</v>
      </c>
      <c r="H64" s="79">
        <v>20</v>
      </c>
      <c r="I64" s="81">
        <v>2</v>
      </c>
      <c r="J64" s="82">
        <v>40</v>
      </c>
      <c r="K64" s="83"/>
      <c r="L64" s="84"/>
      <c r="M64" s="84"/>
      <c r="N64" s="85" t="s">
        <v>95</v>
      </c>
      <c r="O64" s="85">
        <v>2500</v>
      </c>
      <c r="P64" s="85"/>
      <c r="Q64" s="84"/>
      <c r="R64" s="86">
        <v>40</v>
      </c>
      <c r="S64" s="87"/>
      <c r="T64" s="88"/>
      <c r="U64" s="88"/>
      <c r="V64" s="89">
        <f t="shared" si="0"/>
        <v>0</v>
      </c>
      <c r="W64" s="89">
        <f t="shared" si="1"/>
        <v>0</v>
      </c>
      <c r="X64" s="90"/>
      <c r="Y64" s="82">
        <v>9</v>
      </c>
      <c r="Z64" s="82">
        <v>24</v>
      </c>
      <c r="AA64" s="82">
        <v>12</v>
      </c>
      <c r="AB64" s="90"/>
      <c r="AC64" s="91">
        <f t="shared" si="3"/>
        <v>126282.24000000001</v>
      </c>
      <c r="AD64" s="91">
        <f t="shared" si="4"/>
        <v>0</v>
      </c>
      <c r="AE64" s="91">
        <f t="shared" si="2"/>
        <v>126282.24000000001</v>
      </c>
      <c r="AF64"/>
    </row>
    <row r="65" spans="1:32" ht="24.95" customHeight="1" x14ac:dyDescent="0.4">
      <c r="A65" s="78">
        <v>62</v>
      </c>
      <c r="B65" s="79" t="s">
        <v>137</v>
      </c>
      <c r="C65" s="79" t="s">
        <v>96</v>
      </c>
      <c r="D65" s="79" t="s">
        <v>92</v>
      </c>
      <c r="E65" s="79" t="s">
        <v>93</v>
      </c>
      <c r="F65" s="79" t="s">
        <v>99</v>
      </c>
      <c r="G65" s="79">
        <v>26</v>
      </c>
      <c r="H65" s="79">
        <v>2</v>
      </c>
      <c r="I65" s="81">
        <v>2</v>
      </c>
      <c r="J65" s="82">
        <v>4</v>
      </c>
      <c r="K65" s="83"/>
      <c r="L65" s="84"/>
      <c r="M65" s="84"/>
      <c r="N65" s="85" t="s">
        <v>95</v>
      </c>
      <c r="O65" s="85">
        <v>1000</v>
      </c>
      <c r="P65" s="85"/>
      <c r="Q65" s="84"/>
      <c r="R65" s="86">
        <v>4</v>
      </c>
      <c r="S65" s="87"/>
      <c r="T65" s="88"/>
      <c r="U65" s="88"/>
      <c r="V65" s="89">
        <f t="shared" si="0"/>
        <v>0</v>
      </c>
      <c r="W65" s="89">
        <f t="shared" si="1"/>
        <v>0</v>
      </c>
      <c r="X65" s="90"/>
      <c r="Y65" s="82">
        <v>9</v>
      </c>
      <c r="Z65" s="82">
        <v>24</v>
      </c>
      <c r="AA65" s="82">
        <v>12</v>
      </c>
      <c r="AB65" s="90"/>
      <c r="AC65" s="91">
        <f t="shared" si="3"/>
        <v>7817.4719999999998</v>
      </c>
      <c r="AD65" s="91">
        <f t="shared" si="4"/>
        <v>0</v>
      </c>
      <c r="AE65" s="91">
        <f t="shared" si="2"/>
        <v>7817.4719999999998</v>
      </c>
      <c r="AF65"/>
    </row>
    <row r="66" spans="1:32" ht="24.95" customHeight="1" x14ac:dyDescent="0.4">
      <c r="A66" s="78">
        <v>63</v>
      </c>
      <c r="B66" s="79" t="s">
        <v>137</v>
      </c>
      <c r="C66" s="79" t="s">
        <v>96</v>
      </c>
      <c r="D66" s="79" t="s">
        <v>92</v>
      </c>
      <c r="E66" s="79" t="s">
        <v>97</v>
      </c>
      <c r="F66" s="79" t="s">
        <v>98</v>
      </c>
      <c r="G66" s="79">
        <v>42</v>
      </c>
      <c r="H66" s="79">
        <v>1</v>
      </c>
      <c r="I66" s="81">
        <v>1</v>
      </c>
      <c r="J66" s="82">
        <v>1</v>
      </c>
      <c r="K66" s="83"/>
      <c r="L66" s="84"/>
      <c r="M66" s="84"/>
      <c r="N66" s="85" t="s">
        <v>95</v>
      </c>
      <c r="O66" s="85">
        <v>2500</v>
      </c>
      <c r="P66" s="85"/>
      <c r="Q66" s="84"/>
      <c r="R66" s="86">
        <v>1</v>
      </c>
      <c r="S66" s="87"/>
      <c r="T66" s="88"/>
      <c r="U66" s="88"/>
      <c r="V66" s="89">
        <f t="shared" si="0"/>
        <v>0</v>
      </c>
      <c r="W66" s="89">
        <f t="shared" si="1"/>
        <v>0</v>
      </c>
      <c r="X66" s="90"/>
      <c r="Y66" s="82">
        <v>9</v>
      </c>
      <c r="Z66" s="82">
        <v>24</v>
      </c>
      <c r="AA66" s="82">
        <v>12</v>
      </c>
      <c r="AB66" s="90"/>
      <c r="AC66" s="91">
        <f t="shared" si="3"/>
        <v>3157.056</v>
      </c>
      <c r="AD66" s="91">
        <f t="shared" si="4"/>
        <v>0</v>
      </c>
      <c r="AE66" s="91">
        <f t="shared" si="2"/>
        <v>3157.056</v>
      </c>
      <c r="AF66"/>
    </row>
    <row r="67" spans="1:32" ht="24.95" customHeight="1" x14ac:dyDescent="0.4">
      <c r="A67" s="78">
        <v>64</v>
      </c>
      <c r="B67" s="79" t="s">
        <v>137</v>
      </c>
      <c r="C67" s="79" t="s">
        <v>96</v>
      </c>
      <c r="D67" s="79" t="s">
        <v>92</v>
      </c>
      <c r="E67" s="79" t="s">
        <v>93</v>
      </c>
      <c r="F67" s="79" t="s">
        <v>101</v>
      </c>
      <c r="G67" s="79">
        <v>26</v>
      </c>
      <c r="H67" s="79">
        <v>2</v>
      </c>
      <c r="I67" s="81">
        <v>2</v>
      </c>
      <c r="J67" s="82">
        <v>4</v>
      </c>
      <c r="K67" s="83"/>
      <c r="L67" s="84"/>
      <c r="M67" s="84"/>
      <c r="N67" s="85" t="s">
        <v>95</v>
      </c>
      <c r="O67" s="85">
        <v>1000</v>
      </c>
      <c r="P67" s="85"/>
      <c r="Q67" s="84"/>
      <c r="R67" s="86">
        <v>4</v>
      </c>
      <c r="S67" s="87"/>
      <c r="T67" s="88"/>
      <c r="U67" s="88"/>
      <c r="V67" s="89">
        <f t="shared" si="0"/>
        <v>0</v>
      </c>
      <c r="W67" s="89">
        <f t="shared" si="1"/>
        <v>0</v>
      </c>
      <c r="X67" s="90"/>
      <c r="Y67" s="82">
        <v>9</v>
      </c>
      <c r="Z67" s="82">
        <v>24</v>
      </c>
      <c r="AA67" s="82">
        <v>12</v>
      </c>
      <c r="AB67" s="90"/>
      <c r="AC67" s="91">
        <f t="shared" si="3"/>
        <v>7817.4719999999998</v>
      </c>
      <c r="AD67" s="91">
        <f t="shared" si="4"/>
        <v>0</v>
      </c>
      <c r="AE67" s="91">
        <f t="shared" si="2"/>
        <v>7817.4719999999998</v>
      </c>
      <c r="AF67"/>
    </row>
    <row r="68" spans="1:32" ht="24.95" customHeight="1" x14ac:dyDescent="0.4">
      <c r="A68" s="78">
        <v>65</v>
      </c>
      <c r="B68" s="79" t="s">
        <v>137</v>
      </c>
      <c r="C68" s="79" t="s">
        <v>548</v>
      </c>
      <c r="D68" s="79" t="s">
        <v>92</v>
      </c>
      <c r="E68" s="79" t="s">
        <v>93</v>
      </c>
      <c r="F68" s="79" t="s">
        <v>94</v>
      </c>
      <c r="G68" s="79">
        <v>26</v>
      </c>
      <c r="H68" s="79">
        <v>2</v>
      </c>
      <c r="I68" s="81">
        <v>1</v>
      </c>
      <c r="J68" s="82">
        <v>2</v>
      </c>
      <c r="K68" s="83"/>
      <c r="L68" s="84"/>
      <c r="M68" s="84"/>
      <c r="N68" s="85" t="s">
        <v>95</v>
      </c>
      <c r="O68" s="85">
        <v>1000</v>
      </c>
      <c r="P68" s="85"/>
      <c r="Q68" s="84"/>
      <c r="R68" s="86">
        <v>2</v>
      </c>
      <c r="S68" s="87"/>
      <c r="T68" s="88"/>
      <c r="U68" s="88"/>
      <c r="V68" s="89">
        <f t="shared" ref="V68:V111" si="5">T68*R68</f>
        <v>0</v>
      </c>
      <c r="W68" s="89">
        <f t="shared" ref="W68:W111" si="6">U68*R68</f>
        <v>0</v>
      </c>
      <c r="X68" s="90"/>
      <c r="Y68" s="82">
        <v>9</v>
      </c>
      <c r="Z68" s="82">
        <v>24</v>
      </c>
      <c r="AA68" s="82">
        <v>12</v>
      </c>
      <c r="AB68" s="90"/>
      <c r="AC68" s="91">
        <f t="shared" si="3"/>
        <v>3908.7359999999999</v>
      </c>
      <c r="AD68" s="91">
        <f t="shared" si="4"/>
        <v>0</v>
      </c>
      <c r="AE68" s="91">
        <f t="shared" ref="AE68:AE111" si="7">AC68-AD68</f>
        <v>3908.7359999999999</v>
      </c>
      <c r="AF68"/>
    </row>
    <row r="69" spans="1:32" ht="24.95" customHeight="1" x14ac:dyDescent="0.4">
      <c r="A69" s="78">
        <v>66</v>
      </c>
      <c r="B69" s="79" t="s">
        <v>137</v>
      </c>
      <c r="C69" s="79" t="s">
        <v>108</v>
      </c>
      <c r="D69" s="79" t="s">
        <v>92</v>
      </c>
      <c r="E69" s="79" t="s">
        <v>103</v>
      </c>
      <c r="F69" s="79" t="s">
        <v>216</v>
      </c>
      <c r="G69" s="79">
        <v>66</v>
      </c>
      <c r="H69" s="79">
        <v>3</v>
      </c>
      <c r="I69" s="81">
        <v>1</v>
      </c>
      <c r="J69" s="82">
        <v>3</v>
      </c>
      <c r="K69" s="83"/>
      <c r="L69" s="84"/>
      <c r="M69" s="84"/>
      <c r="N69" s="85" t="s">
        <v>95</v>
      </c>
      <c r="O69" s="85">
        <v>4200</v>
      </c>
      <c r="P69" s="85"/>
      <c r="Q69" s="84"/>
      <c r="R69" s="86">
        <v>3</v>
      </c>
      <c r="S69" s="87"/>
      <c r="T69" s="88"/>
      <c r="U69" s="88"/>
      <c r="V69" s="89">
        <f t="shared" si="5"/>
        <v>0</v>
      </c>
      <c r="W69" s="89">
        <f t="shared" si="6"/>
        <v>0</v>
      </c>
      <c r="X69" s="90"/>
      <c r="Y69" s="82">
        <v>9</v>
      </c>
      <c r="Z69" s="82">
        <v>24</v>
      </c>
      <c r="AA69" s="82">
        <v>12</v>
      </c>
      <c r="AB69" s="90"/>
      <c r="AC69" s="91">
        <f t="shared" ref="AC69:AC111" si="8">G69*J69*Y69*Z69*AA69/1000*$AB$1</f>
        <v>14883.264000000001</v>
      </c>
      <c r="AD69" s="91">
        <f t="shared" ref="AD69:AD111" si="9">Q69*R69*Y69*Z69*AA69/1000*$AB$1</f>
        <v>0</v>
      </c>
      <c r="AE69" s="91">
        <f t="shared" si="7"/>
        <v>14883.264000000001</v>
      </c>
      <c r="AF69"/>
    </row>
    <row r="70" spans="1:32" ht="24.95" customHeight="1" x14ac:dyDescent="0.4">
      <c r="A70" s="78">
        <v>67</v>
      </c>
      <c r="B70" s="79" t="s">
        <v>137</v>
      </c>
      <c r="C70" s="79" t="s">
        <v>108</v>
      </c>
      <c r="D70" s="79" t="s">
        <v>92</v>
      </c>
      <c r="E70" s="79" t="s">
        <v>105</v>
      </c>
      <c r="F70" s="79" t="s">
        <v>249</v>
      </c>
      <c r="G70" s="79">
        <v>60</v>
      </c>
      <c r="H70" s="79">
        <v>1</v>
      </c>
      <c r="I70" s="81">
        <v>6</v>
      </c>
      <c r="J70" s="82">
        <v>6</v>
      </c>
      <c r="K70" s="83"/>
      <c r="L70" s="84"/>
      <c r="M70" s="84"/>
      <c r="N70" s="85" t="s">
        <v>95</v>
      </c>
      <c r="O70" s="85">
        <v>800</v>
      </c>
      <c r="P70" s="85"/>
      <c r="Q70" s="84"/>
      <c r="R70" s="86">
        <v>6</v>
      </c>
      <c r="S70" s="87"/>
      <c r="T70" s="88"/>
      <c r="U70" s="88"/>
      <c r="V70" s="89">
        <f t="shared" si="5"/>
        <v>0</v>
      </c>
      <c r="W70" s="89">
        <f t="shared" si="6"/>
        <v>0</v>
      </c>
      <c r="X70" s="90"/>
      <c r="Y70" s="82">
        <v>9</v>
      </c>
      <c r="Z70" s="82">
        <v>24</v>
      </c>
      <c r="AA70" s="82">
        <v>12</v>
      </c>
      <c r="AB70" s="90"/>
      <c r="AC70" s="91">
        <f t="shared" si="8"/>
        <v>27060.48</v>
      </c>
      <c r="AD70" s="91">
        <f t="shared" si="9"/>
        <v>0</v>
      </c>
      <c r="AE70" s="91">
        <f t="shared" si="7"/>
        <v>27060.48</v>
      </c>
      <c r="AF70"/>
    </row>
    <row r="71" spans="1:32" ht="24.95" customHeight="1" x14ac:dyDescent="0.4">
      <c r="A71" s="78">
        <v>68</v>
      </c>
      <c r="B71" s="79" t="s">
        <v>137</v>
      </c>
      <c r="C71" s="79" t="s">
        <v>143</v>
      </c>
      <c r="D71" s="79" t="s">
        <v>92</v>
      </c>
      <c r="E71" s="79" t="s">
        <v>105</v>
      </c>
      <c r="F71" s="79" t="s">
        <v>249</v>
      </c>
      <c r="G71" s="79">
        <v>60</v>
      </c>
      <c r="H71" s="79">
        <v>1</v>
      </c>
      <c r="I71" s="81">
        <v>6</v>
      </c>
      <c r="J71" s="82">
        <v>6</v>
      </c>
      <c r="K71" s="83"/>
      <c r="L71" s="84"/>
      <c r="M71" s="84"/>
      <c r="N71" s="85" t="s">
        <v>95</v>
      </c>
      <c r="O71" s="85">
        <v>800</v>
      </c>
      <c r="P71" s="85"/>
      <c r="Q71" s="84"/>
      <c r="R71" s="86">
        <v>6</v>
      </c>
      <c r="S71" s="87"/>
      <c r="T71" s="88"/>
      <c r="U71" s="88"/>
      <c r="V71" s="89">
        <f t="shared" si="5"/>
        <v>0</v>
      </c>
      <c r="W71" s="89">
        <f t="shared" si="6"/>
        <v>0</v>
      </c>
      <c r="X71" s="90"/>
      <c r="Y71" s="82">
        <v>9</v>
      </c>
      <c r="Z71" s="82">
        <v>24</v>
      </c>
      <c r="AA71" s="82">
        <v>12</v>
      </c>
      <c r="AB71" s="90"/>
      <c r="AC71" s="91">
        <f t="shared" si="8"/>
        <v>27060.48</v>
      </c>
      <c r="AD71" s="91">
        <f t="shared" si="9"/>
        <v>0</v>
      </c>
      <c r="AE71" s="91">
        <f t="shared" si="7"/>
        <v>27060.48</v>
      </c>
      <c r="AF71"/>
    </row>
    <row r="72" spans="1:32" ht="24.95" customHeight="1" x14ac:dyDescent="0.4">
      <c r="A72" s="78">
        <v>69</v>
      </c>
      <c r="B72" s="79" t="s">
        <v>137</v>
      </c>
      <c r="C72" s="79" t="s">
        <v>143</v>
      </c>
      <c r="D72" s="79" t="s">
        <v>92</v>
      </c>
      <c r="E72" s="79" t="s">
        <v>618</v>
      </c>
      <c r="F72" s="79" t="s">
        <v>179</v>
      </c>
      <c r="G72" s="79">
        <v>19</v>
      </c>
      <c r="H72" s="79">
        <v>3</v>
      </c>
      <c r="I72" s="81">
        <v>1</v>
      </c>
      <c r="J72" s="82">
        <v>3</v>
      </c>
      <c r="K72" s="83"/>
      <c r="L72" s="84"/>
      <c r="M72" s="84"/>
      <c r="N72" s="85" t="s">
        <v>115</v>
      </c>
      <c r="O72" s="85">
        <v>700</v>
      </c>
      <c r="P72" s="85"/>
      <c r="Q72" s="84"/>
      <c r="R72" s="86">
        <v>3</v>
      </c>
      <c r="S72" s="87"/>
      <c r="T72" s="88"/>
      <c r="U72" s="88"/>
      <c r="V72" s="89">
        <f t="shared" si="5"/>
        <v>0</v>
      </c>
      <c r="W72" s="89">
        <f t="shared" si="6"/>
        <v>0</v>
      </c>
      <c r="X72" s="90"/>
      <c r="Y72" s="82">
        <v>9</v>
      </c>
      <c r="Z72" s="82">
        <v>24</v>
      </c>
      <c r="AA72" s="82">
        <v>12</v>
      </c>
      <c r="AB72" s="90"/>
      <c r="AC72" s="91">
        <f t="shared" si="8"/>
        <v>4284.576</v>
      </c>
      <c r="AD72" s="91">
        <f t="shared" si="9"/>
        <v>0</v>
      </c>
      <c r="AE72" s="91">
        <f t="shared" si="7"/>
        <v>4284.576</v>
      </c>
      <c r="AF72"/>
    </row>
    <row r="73" spans="1:32" ht="24.95" customHeight="1" x14ac:dyDescent="0.4">
      <c r="A73" s="78">
        <v>70</v>
      </c>
      <c r="B73" s="79" t="s">
        <v>137</v>
      </c>
      <c r="C73" s="79" t="s">
        <v>143</v>
      </c>
      <c r="D73" s="79" t="s">
        <v>92</v>
      </c>
      <c r="E73" s="79" t="s">
        <v>97</v>
      </c>
      <c r="F73" s="79" t="s">
        <v>107</v>
      </c>
      <c r="G73" s="79">
        <v>42</v>
      </c>
      <c r="H73" s="79">
        <v>2</v>
      </c>
      <c r="I73" s="81">
        <v>1</v>
      </c>
      <c r="J73" s="82">
        <v>2</v>
      </c>
      <c r="K73" s="83"/>
      <c r="L73" s="84"/>
      <c r="M73" s="84"/>
      <c r="N73" s="85" t="s">
        <v>95</v>
      </c>
      <c r="O73" s="85">
        <v>2500</v>
      </c>
      <c r="P73" s="85"/>
      <c r="Q73" s="84"/>
      <c r="R73" s="86">
        <v>2</v>
      </c>
      <c r="S73" s="87"/>
      <c r="T73" s="88"/>
      <c r="U73" s="88"/>
      <c r="V73" s="89">
        <f t="shared" si="5"/>
        <v>0</v>
      </c>
      <c r="W73" s="89">
        <f t="shared" si="6"/>
        <v>0</v>
      </c>
      <c r="X73" s="90"/>
      <c r="Y73" s="82">
        <v>9</v>
      </c>
      <c r="Z73" s="82">
        <v>24</v>
      </c>
      <c r="AA73" s="82">
        <v>12</v>
      </c>
      <c r="AB73" s="90"/>
      <c r="AC73" s="91">
        <f t="shared" si="8"/>
        <v>6314.1120000000001</v>
      </c>
      <c r="AD73" s="91">
        <f t="shared" si="9"/>
        <v>0</v>
      </c>
      <c r="AE73" s="91">
        <f t="shared" si="7"/>
        <v>6314.1120000000001</v>
      </c>
      <c r="AF73"/>
    </row>
    <row r="74" spans="1:32" ht="24.95" customHeight="1" x14ac:dyDescent="0.4">
      <c r="A74" s="78">
        <v>71</v>
      </c>
      <c r="B74" s="79" t="s">
        <v>137</v>
      </c>
      <c r="C74" s="79" t="s">
        <v>250</v>
      </c>
      <c r="D74" s="79" t="s">
        <v>92</v>
      </c>
      <c r="E74" s="79" t="s">
        <v>97</v>
      </c>
      <c r="F74" s="79" t="s">
        <v>98</v>
      </c>
      <c r="G74" s="79">
        <v>42</v>
      </c>
      <c r="H74" s="79">
        <v>8</v>
      </c>
      <c r="I74" s="81">
        <v>2</v>
      </c>
      <c r="J74" s="82">
        <v>16</v>
      </c>
      <c r="K74" s="83"/>
      <c r="L74" s="84"/>
      <c r="M74" s="84"/>
      <c r="N74" s="85" t="s">
        <v>95</v>
      </c>
      <c r="O74" s="85">
        <v>2500</v>
      </c>
      <c r="P74" s="85"/>
      <c r="Q74" s="84"/>
      <c r="R74" s="86">
        <v>16</v>
      </c>
      <c r="S74" s="87"/>
      <c r="T74" s="88"/>
      <c r="U74" s="88"/>
      <c r="V74" s="89">
        <f t="shared" si="5"/>
        <v>0</v>
      </c>
      <c r="W74" s="89">
        <f t="shared" si="6"/>
        <v>0</v>
      </c>
      <c r="X74" s="90"/>
      <c r="Y74" s="82">
        <v>9</v>
      </c>
      <c r="Z74" s="82">
        <v>24</v>
      </c>
      <c r="AA74" s="82">
        <v>12</v>
      </c>
      <c r="AB74" s="90"/>
      <c r="AC74" s="91">
        <f t="shared" si="8"/>
        <v>50512.896000000001</v>
      </c>
      <c r="AD74" s="91">
        <f t="shared" si="9"/>
        <v>0</v>
      </c>
      <c r="AE74" s="91">
        <f t="shared" si="7"/>
        <v>50512.896000000001</v>
      </c>
      <c r="AF74"/>
    </row>
    <row r="75" spans="1:32" ht="24.95" customHeight="1" x14ac:dyDescent="0.4">
      <c r="A75" s="78">
        <v>72</v>
      </c>
      <c r="B75" s="79" t="s">
        <v>137</v>
      </c>
      <c r="C75" s="79" t="s">
        <v>250</v>
      </c>
      <c r="D75" s="79" t="s">
        <v>92</v>
      </c>
      <c r="E75" s="79" t="s">
        <v>97</v>
      </c>
      <c r="F75" s="79" t="s">
        <v>107</v>
      </c>
      <c r="G75" s="79">
        <v>42</v>
      </c>
      <c r="H75" s="79">
        <v>4</v>
      </c>
      <c r="I75" s="81">
        <v>1</v>
      </c>
      <c r="J75" s="82">
        <v>4</v>
      </c>
      <c r="K75" s="83"/>
      <c r="L75" s="84"/>
      <c r="M75" s="84"/>
      <c r="N75" s="85" t="s">
        <v>95</v>
      </c>
      <c r="O75" s="85">
        <v>2500</v>
      </c>
      <c r="P75" s="85"/>
      <c r="Q75" s="84"/>
      <c r="R75" s="86">
        <v>4</v>
      </c>
      <c r="S75" s="87"/>
      <c r="T75" s="88"/>
      <c r="U75" s="88"/>
      <c r="V75" s="89">
        <f t="shared" si="5"/>
        <v>0</v>
      </c>
      <c r="W75" s="89">
        <f t="shared" si="6"/>
        <v>0</v>
      </c>
      <c r="X75" s="90"/>
      <c r="Y75" s="82">
        <v>9</v>
      </c>
      <c r="Z75" s="82">
        <v>24</v>
      </c>
      <c r="AA75" s="82">
        <v>12</v>
      </c>
      <c r="AB75" s="90"/>
      <c r="AC75" s="91">
        <f t="shared" si="8"/>
        <v>12628.224</v>
      </c>
      <c r="AD75" s="91">
        <f t="shared" si="9"/>
        <v>0</v>
      </c>
      <c r="AE75" s="91">
        <f t="shared" si="7"/>
        <v>12628.224</v>
      </c>
      <c r="AF75"/>
    </row>
    <row r="76" spans="1:32" ht="24.95" customHeight="1" x14ac:dyDescent="0.4">
      <c r="A76" s="78">
        <v>73</v>
      </c>
      <c r="B76" s="79" t="s">
        <v>137</v>
      </c>
      <c r="C76" s="79" t="s">
        <v>628</v>
      </c>
      <c r="D76" s="79" t="s">
        <v>92</v>
      </c>
      <c r="E76" s="79" t="s">
        <v>97</v>
      </c>
      <c r="F76" s="79" t="s">
        <v>629</v>
      </c>
      <c r="G76" s="79">
        <v>42</v>
      </c>
      <c r="H76" s="79">
        <v>10</v>
      </c>
      <c r="I76" s="81">
        <v>2</v>
      </c>
      <c r="J76" s="82">
        <v>20</v>
      </c>
      <c r="K76" s="83"/>
      <c r="L76" s="84"/>
      <c r="M76" s="84"/>
      <c r="N76" s="85" t="s">
        <v>95</v>
      </c>
      <c r="O76" s="85">
        <v>3300</v>
      </c>
      <c r="P76" s="85"/>
      <c r="Q76" s="84"/>
      <c r="R76" s="86">
        <v>20</v>
      </c>
      <c r="S76" s="87"/>
      <c r="T76" s="88"/>
      <c r="U76" s="88"/>
      <c r="V76" s="89">
        <f t="shared" si="5"/>
        <v>0</v>
      </c>
      <c r="W76" s="89">
        <f t="shared" si="6"/>
        <v>0</v>
      </c>
      <c r="X76" s="90"/>
      <c r="Y76" s="82">
        <v>9</v>
      </c>
      <c r="Z76" s="82">
        <v>24</v>
      </c>
      <c r="AA76" s="82">
        <v>12</v>
      </c>
      <c r="AB76" s="90"/>
      <c r="AC76" s="91">
        <f t="shared" si="8"/>
        <v>63141.120000000003</v>
      </c>
      <c r="AD76" s="91">
        <f t="shared" si="9"/>
        <v>0</v>
      </c>
      <c r="AE76" s="91">
        <f t="shared" si="7"/>
        <v>63141.120000000003</v>
      </c>
      <c r="AF76"/>
    </row>
    <row r="77" spans="1:32" ht="24.95" customHeight="1" x14ac:dyDescent="0.4">
      <c r="A77" s="78">
        <v>74</v>
      </c>
      <c r="B77" s="79" t="s">
        <v>137</v>
      </c>
      <c r="C77" s="79" t="s">
        <v>628</v>
      </c>
      <c r="D77" s="79" t="s">
        <v>92</v>
      </c>
      <c r="E77" s="79" t="s">
        <v>100</v>
      </c>
      <c r="F77" s="79" t="s">
        <v>101</v>
      </c>
      <c r="G77" s="79">
        <v>15</v>
      </c>
      <c r="H77" s="79">
        <v>1</v>
      </c>
      <c r="I77" s="81">
        <v>1</v>
      </c>
      <c r="J77" s="82">
        <v>1</v>
      </c>
      <c r="K77" s="83"/>
      <c r="L77" s="84"/>
      <c r="M77" s="84"/>
      <c r="N77" s="85" t="s">
        <v>95</v>
      </c>
      <c r="O77" s="85">
        <v>700</v>
      </c>
      <c r="P77" s="85"/>
      <c r="Q77" s="84"/>
      <c r="R77" s="86">
        <v>1</v>
      </c>
      <c r="S77" s="87"/>
      <c r="T77" s="88"/>
      <c r="U77" s="88"/>
      <c r="V77" s="89">
        <f t="shared" si="5"/>
        <v>0</v>
      </c>
      <c r="W77" s="89">
        <f t="shared" si="6"/>
        <v>0</v>
      </c>
      <c r="X77" s="90"/>
      <c r="Y77" s="82">
        <v>9</v>
      </c>
      <c r="Z77" s="82">
        <v>24</v>
      </c>
      <c r="AA77" s="82">
        <v>12</v>
      </c>
      <c r="AB77" s="90"/>
      <c r="AC77" s="91">
        <f t="shared" si="8"/>
        <v>1127.52</v>
      </c>
      <c r="AD77" s="91">
        <f t="shared" si="9"/>
        <v>0</v>
      </c>
      <c r="AE77" s="91">
        <f t="shared" si="7"/>
        <v>1127.52</v>
      </c>
      <c r="AF77"/>
    </row>
    <row r="78" spans="1:32" ht="24.95" customHeight="1" x14ac:dyDescent="0.4">
      <c r="A78" s="78">
        <v>75</v>
      </c>
      <c r="B78" s="79" t="s">
        <v>137</v>
      </c>
      <c r="C78" s="79" t="s">
        <v>630</v>
      </c>
      <c r="D78" s="79" t="s">
        <v>92</v>
      </c>
      <c r="E78" s="79" t="s">
        <v>97</v>
      </c>
      <c r="F78" s="79" t="s">
        <v>629</v>
      </c>
      <c r="G78" s="79">
        <v>42</v>
      </c>
      <c r="H78" s="79">
        <v>12</v>
      </c>
      <c r="I78" s="81">
        <v>2</v>
      </c>
      <c r="J78" s="82">
        <v>24</v>
      </c>
      <c r="K78" s="83"/>
      <c r="L78" s="84"/>
      <c r="M78" s="84"/>
      <c r="N78" s="85" t="s">
        <v>95</v>
      </c>
      <c r="O78" s="85">
        <v>3300</v>
      </c>
      <c r="P78" s="85"/>
      <c r="Q78" s="84"/>
      <c r="R78" s="86">
        <v>24</v>
      </c>
      <c r="S78" s="87"/>
      <c r="T78" s="88"/>
      <c r="U78" s="88"/>
      <c r="V78" s="89">
        <f t="shared" si="5"/>
        <v>0</v>
      </c>
      <c r="W78" s="89">
        <f t="shared" si="6"/>
        <v>0</v>
      </c>
      <c r="X78" s="90"/>
      <c r="Y78" s="82">
        <v>9</v>
      </c>
      <c r="Z78" s="82">
        <v>24</v>
      </c>
      <c r="AA78" s="82">
        <v>12</v>
      </c>
      <c r="AB78" s="90"/>
      <c r="AC78" s="91">
        <f t="shared" si="8"/>
        <v>75769.343999999997</v>
      </c>
      <c r="AD78" s="91">
        <f t="shared" si="9"/>
        <v>0</v>
      </c>
      <c r="AE78" s="91">
        <f t="shared" si="7"/>
        <v>75769.343999999997</v>
      </c>
      <c r="AF78"/>
    </row>
    <row r="79" spans="1:32" ht="24.95" customHeight="1" x14ac:dyDescent="0.4">
      <c r="A79" s="78">
        <v>76</v>
      </c>
      <c r="B79" s="79" t="s">
        <v>137</v>
      </c>
      <c r="C79" s="79" t="s">
        <v>630</v>
      </c>
      <c r="D79" s="79" t="s">
        <v>92</v>
      </c>
      <c r="E79" s="79" t="s">
        <v>97</v>
      </c>
      <c r="F79" s="79" t="s">
        <v>111</v>
      </c>
      <c r="G79" s="79">
        <v>42</v>
      </c>
      <c r="H79" s="79">
        <v>2</v>
      </c>
      <c r="I79" s="81">
        <v>1</v>
      </c>
      <c r="J79" s="82">
        <v>2</v>
      </c>
      <c r="K79" s="83"/>
      <c r="L79" s="84"/>
      <c r="M79" s="84"/>
      <c r="N79" s="85" t="s">
        <v>95</v>
      </c>
      <c r="O79" s="85">
        <v>2500</v>
      </c>
      <c r="P79" s="85"/>
      <c r="Q79" s="84"/>
      <c r="R79" s="86">
        <v>2</v>
      </c>
      <c r="S79" s="87"/>
      <c r="T79" s="88"/>
      <c r="U79" s="88"/>
      <c r="V79" s="89">
        <f t="shared" si="5"/>
        <v>0</v>
      </c>
      <c r="W79" s="89">
        <f t="shared" si="6"/>
        <v>0</v>
      </c>
      <c r="X79" s="90"/>
      <c r="Y79" s="82">
        <v>9</v>
      </c>
      <c r="Z79" s="82">
        <v>24</v>
      </c>
      <c r="AA79" s="82">
        <v>12</v>
      </c>
      <c r="AB79" s="90"/>
      <c r="AC79" s="91">
        <f t="shared" si="8"/>
        <v>6314.1120000000001</v>
      </c>
      <c r="AD79" s="91">
        <f t="shared" si="9"/>
        <v>0</v>
      </c>
      <c r="AE79" s="91">
        <f t="shared" si="7"/>
        <v>6314.1120000000001</v>
      </c>
      <c r="AF79"/>
    </row>
    <row r="80" spans="1:32" ht="24.95" customHeight="1" x14ac:dyDescent="0.4">
      <c r="A80" s="78">
        <v>77</v>
      </c>
      <c r="B80" s="79" t="s">
        <v>137</v>
      </c>
      <c r="C80" s="79" t="s">
        <v>154</v>
      </c>
      <c r="D80" s="79" t="s">
        <v>92</v>
      </c>
      <c r="E80" s="79" t="s">
        <v>97</v>
      </c>
      <c r="F80" s="79" t="s">
        <v>98</v>
      </c>
      <c r="G80" s="79">
        <v>42</v>
      </c>
      <c r="H80" s="79">
        <v>4</v>
      </c>
      <c r="I80" s="81">
        <v>2</v>
      </c>
      <c r="J80" s="82">
        <v>8</v>
      </c>
      <c r="K80" s="83"/>
      <c r="L80" s="84"/>
      <c r="M80" s="84"/>
      <c r="N80" s="85" t="s">
        <v>95</v>
      </c>
      <c r="O80" s="85">
        <v>2500</v>
      </c>
      <c r="P80" s="85"/>
      <c r="Q80" s="84"/>
      <c r="R80" s="86">
        <v>8</v>
      </c>
      <c r="S80" s="87"/>
      <c r="T80" s="88"/>
      <c r="U80" s="88"/>
      <c r="V80" s="89">
        <f t="shared" si="5"/>
        <v>0</v>
      </c>
      <c r="W80" s="89">
        <f t="shared" si="6"/>
        <v>0</v>
      </c>
      <c r="X80" s="90"/>
      <c r="Y80" s="82">
        <v>9</v>
      </c>
      <c r="Z80" s="82">
        <v>24</v>
      </c>
      <c r="AA80" s="82">
        <v>12</v>
      </c>
      <c r="AB80" s="90"/>
      <c r="AC80" s="91">
        <f t="shared" si="8"/>
        <v>25256.448</v>
      </c>
      <c r="AD80" s="91">
        <f t="shared" si="9"/>
        <v>0</v>
      </c>
      <c r="AE80" s="91">
        <f t="shared" si="7"/>
        <v>25256.448</v>
      </c>
      <c r="AF80"/>
    </row>
    <row r="81" spans="1:32" ht="24.95" customHeight="1" x14ac:dyDescent="0.4">
      <c r="A81" s="78">
        <v>78</v>
      </c>
      <c r="B81" s="79" t="s">
        <v>137</v>
      </c>
      <c r="C81" s="79" t="s">
        <v>154</v>
      </c>
      <c r="D81" s="79" t="s">
        <v>92</v>
      </c>
      <c r="E81" s="79" t="s">
        <v>155</v>
      </c>
      <c r="F81" s="79" t="s">
        <v>631</v>
      </c>
      <c r="G81" s="79">
        <v>10</v>
      </c>
      <c r="H81" s="79">
        <v>1</v>
      </c>
      <c r="I81" s="81">
        <v>1</v>
      </c>
      <c r="J81" s="82">
        <v>1</v>
      </c>
      <c r="K81" s="83"/>
      <c r="L81" s="84"/>
      <c r="M81" s="84"/>
      <c r="N81" s="85" t="s">
        <v>95</v>
      </c>
      <c r="O81" s="85">
        <v>600</v>
      </c>
      <c r="P81" s="85"/>
      <c r="Q81" s="84"/>
      <c r="R81" s="86">
        <v>1</v>
      </c>
      <c r="S81" s="87"/>
      <c r="T81" s="88"/>
      <c r="U81" s="88"/>
      <c r="V81" s="89">
        <f t="shared" si="5"/>
        <v>0</v>
      </c>
      <c r="W81" s="89">
        <f t="shared" si="6"/>
        <v>0</v>
      </c>
      <c r="X81" s="90"/>
      <c r="Y81" s="82">
        <v>9</v>
      </c>
      <c r="Z81" s="82">
        <v>24</v>
      </c>
      <c r="AA81" s="82">
        <v>12</v>
      </c>
      <c r="AB81" s="90"/>
      <c r="AC81" s="91">
        <f t="shared" si="8"/>
        <v>751.68000000000006</v>
      </c>
      <c r="AD81" s="91">
        <f t="shared" si="9"/>
        <v>0</v>
      </c>
      <c r="AE81" s="91">
        <f t="shared" si="7"/>
        <v>751.68000000000006</v>
      </c>
      <c r="AF81"/>
    </row>
    <row r="82" spans="1:32" ht="24.95" customHeight="1" x14ac:dyDescent="0.4">
      <c r="A82" s="78">
        <v>79</v>
      </c>
      <c r="B82" s="79" t="s">
        <v>137</v>
      </c>
      <c r="C82" s="79" t="s">
        <v>116</v>
      </c>
      <c r="D82" s="79" t="s">
        <v>92</v>
      </c>
      <c r="E82" s="79" t="s">
        <v>97</v>
      </c>
      <c r="F82" s="79" t="s">
        <v>98</v>
      </c>
      <c r="G82" s="79">
        <v>42</v>
      </c>
      <c r="H82" s="79">
        <v>4</v>
      </c>
      <c r="I82" s="81">
        <v>2</v>
      </c>
      <c r="J82" s="82">
        <v>8</v>
      </c>
      <c r="K82" s="83"/>
      <c r="L82" s="84"/>
      <c r="M82" s="84"/>
      <c r="N82" s="85" t="s">
        <v>95</v>
      </c>
      <c r="O82" s="85">
        <v>3300</v>
      </c>
      <c r="P82" s="85"/>
      <c r="Q82" s="84"/>
      <c r="R82" s="86">
        <v>8</v>
      </c>
      <c r="S82" s="87"/>
      <c r="T82" s="88"/>
      <c r="U82" s="88"/>
      <c r="V82" s="89">
        <f t="shared" si="5"/>
        <v>0</v>
      </c>
      <c r="W82" s="89">
        <f t="shared" si="6"/>
        <v>0</v>
      </c>
      <c r="X82" s="90"/>
      <c r="Y82" s="82">
        <v>9</v>
      </c>
      <c r="Z82" s="82">
        <v>24</v>
      </c>
      <c r="AA82" s="82">
        <v>12</v>
      </c>
      <c r="AB82" s="90"/>
      <c r="AC82" s="91">
        <f t="shared" si="8"/>
        <v>25256.448</v>
      </c>
      <c r="AD82" s="91">
        <f t="shared" si="9"/>
        <v>0</v>
      </c>
      <c r="AE82" s="91">
        <f t="shared" si="7"/>
        <v>25256.448</v>
      </c>
      <c r="AF82"/>
    </row>
    <row r="83" spans="1:32" ht="24.95" customHeight="1" x14ac:dyDescent="0.4">
      <c r="A83" s="78">
        <v>80</v>
      </c>
      <c r="B83" s="79" t="s">
        <v>137</v>
      </c>
      <c r="C83" s="79" t="s">
        <v>116</v>
      </c>
      <c r="D83" s="79" t="s">
        <v>92</v>
      </c>
      <c r="E83" s="79" t="s">
        <v>97</v>
      </c>
      <c r="F83" s="79" t="s">
        <v>107</v>
      </c>
      <c r="G83" s="79">
        <v>42</v>
      </c>
      <c r="H83" s="79">
        <v>4</v>
      </c>
      <c r="I83" s="81">
        <v>1</v>
      </c>
      <c r="J83" s="82">
        <v>4</v>
      </c>
      <c r="K83" s="83"/>
      <c r="L83" s="84"/>
      <c r="M83" s="84"/>
      <c r="N83" s="85" t="s">
        <v>95</v>
      </c>
      <c r="O83" s="85">
        <v>3300</v>
      </c>
      <c r="P83" s="85"/>
      <c r="Q83" s="84"/>
      <c r="R83" s="86">
        <v>4</v>
      </c>
      <c r="S83" s="87"/>
      <c r="T83" s="88"/>
      <c r="U83" s="88"/>
      <c r="V83" s="89">
        <f t="shared" si="5"/>
        <v>0</v>
      </c>
      <c r="W83" s="89">
        <f t="shared" si="6"/>
        <v>0</v>
      </c>
      <c r="X83" s="90"/>
      <c r="Y83" s="82">
        <v>9</v>
      </c>
      <c r="Z83" s="82">
        <v>24</v>
      </c>
      <c r="AA83" s="82">
        <v>12</v>
      </c>
      <c r="AB83" s="90"/>
      <c r="AC83" s="91">
        <f t="shared" si="8"/>
        <v>12628.224</v>
      </c>
      <c r="AD83" s="91">
        <f t="shared" si="9"/>
        <v>0</v>
      </c>
      <c r="AE83" s="91">
        <f t="shared" si="7"/>
        <v>12628.224</v>
      </c>
      <c r="AF83"/>
    </row>
    <row r="84" spans="1:32" ht="24.95" customHeight="1" x14ac:dyDescent="0.4">
      <c r="A84" s="78">
        <v>81</v>
      </c>
      <c r="B84" s="79" t="s">
        <v>137</v>
      </c>
      <c r="C84" s="79" t="s">
        <v>116</v>
      </c>
      <c r="D84" s="79" t="s">
        <v>92</v>
      </c>
      <c r="E84" s="79" t="s">
        <v>97</v>
      </c>
      <c r="F84" s="79" t="s">
        <v>111</v>
      </c>
      <c r="G84" s="79">
        <v>42</v>
      </c>
      <c r="H84" s="79">
        <v>1</v>
      </c>
      <c r="I84" s="81">
        <v>1</v>
      </c>
      <c r="J84" s="82">
        <v>1</v>
      </c>
      <c r="K84" s="83"/>
      <c r="L84" s="84"/>
      <c r="M84" s="84"/>
      <c r="N84" s="85" t="s">
        <v>95</v>
      </c>
      <c r="O84" s="85">
        <v>2500</v>
      </c>
      <c r="P84" s="85"/>
      <c r="Q84" s="84"/>
      <c r="R84" s="86">
        <v>1</v>
      </c>
      <c r="S84" s="87"/>
      <c r="T84" s="88"/>
      <c r="U84" s="88"/>
      <c r="V84" s="89">
        <f t="shared" si="5"/>
        <v>0</v>
      </c>
      <c r="W84" s="89">
        <f t="shared" si="6"/>
        <v>0</v>
      </c>
      <c r="X84" s="90"/>
      <c r="Y84" s="82">
        <v>9</v>
      </c>
      <c r="Z84" s="82">
        <v>24</v>
      </c>
      <c r="AA84" s="82">
        <v>12</v>
      </c>
      <c r="AB84" s="90"/>
      <c r="AC84" s="91">
        <f t="shared" si="8"/>
        <v>3157.056</v>
      </c>
      <c r="AD84" s="91">
        <f t="shared" si="9"/>
        <v>0</v>
      </c>
      <c r="AE84" s="91">
        <f t="shared" si="7"/>
        <v>3157.056</v>
      </c>
      <c r="AF84"/>
    </row>
    <row r="85" spans="1:32" ht="24.95" customHeight="1" x14ac:dyDescent="0.4">
      <c r="A85" s="78">
        <v>82</v>
      </c>
      <c r="B85" s="79" t="s">
        <v>137</v>
      </c>
      <c r="C85" s="79" t="s">
        <v>152</v>
      </c>
      <c r="D85" s="79" t="s">
        <v>92</v>
      </c>
      <c r="E85" s="79" t="s">
        <v>97</v>
      </c>
      <c r="F85" s="79" t="s">
        <v>98</v>
      </c>
      <c r="G85" s="79">
        <v>42</v>
      </c>
      <c r="H85" s="79">
        <v>4</v>
      </c>
      <c r="I85" s="81">
        <v>2</v>
      </c>
      <c r="J85" s="82">
        <v>8</v>
      </c>
      <c r="K85" s="83"/>
      <c r="L85" s="84"/>
      <c r="M85" s="84"/>
      <c r="N85" s="85" t="s">
        <v>95</v>
      </c>
      <c r="O85" s="85">
        <v>3300</v>
      </c>
      <c r="P85" s="85"/>
      <c r="Q85" s="84"/>
      <c r="R85" s="86">
        <v>8</v>
      </c>
      <c r="S85" s="87"/>
      <c r="T85" s="88"/>
      <c r="U85" s="88"/>
      <c r="V85" s="89">
        <f t="shared" si="5"/>
        <v>0</v>
      </c>
      <c r="W85" s="89">
        <f t="shared" si="6"/>
        <v>0</v>
      </c>
      <c r="X85" s="90"/>
      <c r="Y85" s="82">
        <v>9</v>
      </c>
      <c r="Z85" s="82">
        <v>24</v>
      </c>
      <c r="AA85" s="82">
        <v>12</v>
      </c>
      <c r="AB85" s="90"/>
      <c r="AC85" s="91">
        <f t="shared" si="8"/>
        <v>25256.448</v>
      </c>
      <c r="AD85" s="91">
        <f t="shared" si="9"/>
        <v>0</v>
      </c>
      <c r="AE85" s="91">
        <f t="shared" si="7"/>
        <v>25256.448</v>
      </c>
      <c r="AF85"/>
    </row>
    <row r="86" spans="1:32" ht="24.95" customHeight="1" x14ac:dyDescent="0.4">
      <c r="A86" s="78">
        <v>83</v>
      </c>
      <c r="B86" s="79" t="s">
        <v>137</v>
      </c>
      <c r="C86" s="79" t="s">
        <v>152</v>
      </c>
      <c r="D86" s="79" t="s">
        <v>92</v>
      </c>
      <c r="E86" s="79" t="s">
        <v>97</v>
      </c>
      <c r="F86" s="79" t="s">
        <v>107</v>
      </c>
      <c r="G86" s="79">
        <v>42</v>
      </c>
      <c r="H86" s="79">
        <v>4</v>
      </c>
      <c r="I86" s="81">
        <v>1</v>
      </c>
      <c r="J86" s="82">
        <v>4</v>
      </c>
      <c r="K86" s="83"/>
      <c r="L86" s="84"/>
      <c r="M86" s="84"/>
      <c r="N86" s="85" t="s">
        <v>95</v>
      </c>
      <c r="O86" s="85">
        <v>3300</v>
      </c>
      <c r="P86" s="85"/>
      <c r="Q86" s="84"/>
      <c r="R86" s="86">
        <v>4</v>
      </c>
      <c r="S86" s="87"/>
      <c r="T86" s="88"/>
      <c r="U86" s="88"/>
      <c r="V86" s="89">
        <f t="shared" si="5"/>
        <v>0</v>
      </c>
      <c r="W86" s="89">
        <f t="shared" si="6"/>
        <v>0</v>
      </c>
      <c r="X86" s="90"/>
      <c r="Y86" s="82">
        <v>9</v>
      </c>
      <c r="Z86" s="82">
        <v>24</v>
      </c>
      <c r="AA86" s="82">
        <v>12</v>
      </c>
      <c r="AB86" s="90"/>
      <c r="AC86" s="91">
        <f t="shared" si="8"/>
        <v>12628.224</v>
      </c>
      <c r="AD86" s="91">
        <f t="shared" si="9"/>
        <v>0</v>
      </c>
      <c r="AE86" s="91">
        <f t="shared" si="7"/>
        <v>12628.224</v>
      </c>
      <c r="AF86"/>
    </row>
    <row r="87" spans="1:32" ht="24.95" customHeight="1" x14ac:dyDescent="0.4">
      <c r="A87" s="78">
        <v>84</v>
      </c>
      <c r="B87" s="79" t="s">
        <v>137</v>
      </c>
      <c r="C87" s="79" t="s">
        <v>152</v>
      </c>
      <c r="D87" s="79" t="s">
        <v>92</v>
      </c>
      <c r="E87" s="79" t="s">
        <v>97</v>
      </c>
      <c r="F87" s="79" t="s">
        <v>111</v>
      </c>
      <c r="G87" s="79">
        <v>42</v>
      </c>
      <c r="H87" s="79">
        <v>1</v>
      </c>
      <c r="I87" s="81">
        <v>1</v>
      </c>
      <c r="J87" s="82">
        <v>1</v>
      </c>
      <c r="K87" s="83"/>
      <c r="L87" s="84"/>
      <c r="M87" s="84"/>
      <c r="N87" s="85" t="s">
        <v>95</v>
      </c>
      <c r="O87" s="85">
        <v>2500</v>
      </c>
      <c r="P87" s="85"/>
      <c r="Q87" s="84"/>
      <c r="R87" s="86">
        <v>1</v>
      </c>
      <c r="S87" s="87"/>
      <c r="T87" s="88"/>
      <c r="U87" s="88"/>
      <c r="V87" s="89">
        <f t="shared" si="5"/>
        <v>0</v>
      </c>
      <c r="W87" s="89">
        <f t="shared" si="6"/>
        <v>0</v>
      </c>
      <c r="X87" s="90"/>
      <c r="Y87" s="82">
        <v>9</v>
      </c>
      <c r="Z87" s="82">
        <v>24</v>
      </c>
      <c r="AA87" s="82">
        <v>12</v>
      </c>
      <c r="AB87" s="90"/>
      <c r="AC87" s="91">
        <f t="shared" si="8"/>
        <v>3157.056</v>
      </c>
      <c r="AD87" s="91">
        <f t="shared" si="9"/>
        <v>0</v>
      </c>
      <c r="AE87" s="91">
        <f t="shared" si="7"/>
        <v>3157.056</v>
      </c>
      <c r="AF87"/>
    </row>
    <row r="88" spans="1:32" ht="24.95" customHeight="1" x14ac:dyDescent="0.4">
      <c r="A88" s="78">
        <v>85</v>
      </c>
      <c r="B88" s="79" t="s">
        <v>137</v>
      </c>
      <c r="C88" s="79" t="s">
        <v>151</v>
      </c>
      <c r="D88" s="79" t="s">
        <v>92</v>
      </c>
      <c r="E88" s="79" t="s">
        <v>97</v>
      </c>
      <c r="F88" s="79" t="s">
        <v>98</v>
      </c>
      <c r="G88" s="79">
        <v>42</v>
      </c>
      <c r="H88" s="79">
        <v>4</v>
      </c>
      <c r="I88" s="81">
        <v>2</v>
      </c>
      <c r="J88" s="82">
        <v>8</v>
      </c>
      <c r="K88" s="83"/>
      <c r="L88" s="84"/>
      <c r="M88" s="84"/>
      <c r="N88" s="85" t="s">
        <v>95</v>
      </c>
      <c r="O88" s="85">
        <v>3300</v>
      </c>
      <c r="P88" s="85"/>
      <c r="Q88" s="84"/>
      <c r="R88" s="86">
        <v>8</v>
      </c>
      <c r="S88" s="87"/>
      <c r="T88" s="88"/>
      <c r="U88" s="88"/>
      <c r="V88" s="89">
        <f t="shared" si="5"/>
        <v>0</v>
      </c>
      <c r="W88" s="89">
        <f t="shared" si="6"/>
        <v>0</v>
      </c>
      <c r="X88" s="90"/>
      <c r="Y88" s="82">
        <v>9</v>
      </c>
      <c r="Z88" s="82">
        <v>24</v>
      </c>
      <c r="AA88" s="82">
        <v>12</v>
      </c>
      <c r="AB88" s="90"/>
      <c r="AC88" s="91">
        <f t="shared" si="8"/>
        <v>25256.448</v>
      </c>
      <c r="AD88" s="91">
        <f t="shared" si="9"/>
        <v>0</v>
      </c>
      <c r="AE88" s="91">
        <f t="shared" si="7"/>
        <v>25256.448</v>
      </c>
      <c r="AF88"/>
    </row>
    <row r="89" spans="1:32" ht="24.95" customHeight="1" x14ac:dyDescent="0.4">
      <c r="A89" s="78">
        <v>86</v>
      </c>
      <c r="B89" s="79" t="s">
        <v>137</v>
      </c>
      <c r="C89" s="79" t="s">
        <v>151</v>
      </c>
      <c r="D89" s="79" t="s">
        <v>92</v>
      </c>
      <c r="E89" s="79" t="s">
        <v>97</v>
      </c>
      <c r="F89" s="79" t="s">
        <v>107</v>
      </c>
      <c r="G89" s="79">
        <v>42</v>
      </c>
      <c r="H89" s="79">
        <v>4</v>
      </c>
      <c r="I89" s="81">
        <v>1</v>
      </c>
      <c r="J89" s="82">
        <v>4</v>
      </c>
      <c r="K89" s="83"/>
      <c r="L89" s="84"/>
      <c r="M89" s="84"/>
      <c r="N89" s="85" t="s">
        <v>95</v>
      </c>
      <c r="O89" s="85">
        <v>3300</v>
      </c>
      <c r="P89" s="85"/>
      <c r="Q89" s="84"/>
      <c r="R89" s="86">
        <v>4</v>
      </c>
      <c r="S89" s="87"/>
      <c r="T89" s="88"/>
      <c r="U89" s="88"/>
      <c r="V89" s="89">
        <f t="shared" si="5"/>
        <v>0</v>
      </c>
      <c r="W89" s="89">
        <f t="shared" si="6"/>
        <v>0</v>
      </c>
      <c r="X89" s="90"/>
      <c r="Y89" s="82">
        <v>9</v>
      </c>
      <c r="Z89" s="82">
        <v>24</v>
      </c>
      <c r="AA89" s="82">
        <v>12</v>
      </c>
      <c r="AB89" s="90"/>
      <c r="AC89" s="91">
        <f t="shared" si="8"/>
        <v>12628.224</v>
      </c>
      <c r="AD89" s="91">
        <f t="shared" si="9"/>
        <v>0</v>
      </c>
      <c r="AE89" s="91">
        <f t="shared" si="7"/>
        <v>12628.224</v>
      </c>
      <c r="AF89"/>
    </row>
    <row r="90" spans="1:32" ht="24.95" customHeight="1" x14ac:dyDescent="0.4">
      <c r="A90" s="78">
        <v>87</v>
      </c>
      <c r="B90" s="79" t="s">
        <v>137</v>
      </c>
      <c r="C90" s="79" t="s">
        <v>151</v>
      </c>
      <c r="D90" s="79" t="s">
        <v>92</v>
      </c>
      <c r="E90" s="79" t="s">
        <v>97</v>
      </c>
      <c r="F90" s="79" t="s">
        <v>111</v>
      </c>
      <c r="G90" s="79">
        <v>42</v>
      </c>
      <c r="H90" s="79">
        <v>1</v>
      </c>
      <c r="I90" s="81">
        <v>1</v>
      </c>
      <c r="J90" s="82">
        <v>1</v>
      </c>
      <c r="K90" s="83"/>
      <c r="L90" s="84"/>
      <c r="M90" s="84"/>
      <c r="N90" s="85" t="s">
        <v>95</v>
      </c>
      <c r="O90" s="85">
        <v>2500</v>
      </c>
      <c r="P90" s="85"/>
      <c r="Q90" s="84"/>
      <c r="R90" s="86">
        <v>1</v>
      </c>
      <c r="S90" s="87"/>
      <c r="T90" s="88"/>
      <c r="U90" s="88"/>
      <c r="V90" s="89">
        <f t="shared" si="5"/>
        <v>0</v>
      </c>
      <c r="W90" s="89">
        <f t="shared" si="6"/>
        <v>0</v>
      </c>
      <c r="X90" s="90"/>
      <c r="Y90" s="82">
        <v>9</v>
      </c>
      <c r="Z90" s="82">
        <v>24</v>
      </c>
      <c r="AA90" s="82">
        <v>12</v>
      </c>
      <c r="AB90" s="90"/>
      <c r="AC90" s="91">
        <f t="shared" si="8"/>
        <v>3157.056</v>
      </c>
      <c r="AD90" s="91">
        <f t="shared" si="9"/>
        <v>0</v>
      </c>
      <c r="AE90" s="91">
        <f t="shared" si="7"/>
        <v>3157.056</v>
      </c>
      <c r="AF90"/>
    </row>
    <row r="91" spans="1:32" ht="24.95" customHeight="1" x14ac:dyDescent="0.4">
      <c r="A91" s="78">
        <v>88</v>
      </c>
      <c r="B91" s="79" t="s">
        <v>137</v>
      </c>
      <c r="C91" s="79" t="s">
        <v>150</v>
      </c>
      <c r="D91" s="79" t="s">
        <v>92</v>
      </c>
      <c r="E91" s="79" t="s">
        <v>97</v>
      </c>
      <c r="F91" s="79" t="s">
        <v>98</v>
      </c>
      <c r="G91" s="79">
        <v>42</v>
      </c>
      <c r="H91" s="79">
        <v>4</v>
      </c>
      <c r="I91" s="81">
        <v>2</v>
      </c>
      <c r="J91" s="82">
        <v>8</v>
      </c>
      <c r="K91" s="83"/>
      <c r="L91" s="84"/>
      <c r="M91" s="84"/>
      <c r="N91" s="85" t="s">
        <v>95</v>
      </c>
      <c r="O91" s="85">
        <v>3300</v>
      </c>
      <c r="P91" s="85"/>
      <c r="Q91" s="84"/>
      <c r="R91" s="86">
        <v>8</v>
      </c>
      <c r="S91" s="87"/>
      <c r="T91" s="88"/>
      <c r="U91" s="88"/>
      <c r="V91" s="89">
        <f t="shared" si="5"/>
        <v>0</v>
      </c>
      <c r="W91" s="89">
        <f t="shared" si="6"/>
        <v>0</v>
      </c>
      <c r="X91" s="90"/>
      <c r="Y91" s="82">
        <v>9</v>
      </c>
      <c r="Z91" s="82">
        <v>24</v>
      </c>
      <c r="AA91" s="82">
        <v>12</v>
      </c>
      <c r="AB91" s="90"/>
      <c r="AC91" s="91">
        <f t="shared" si="8"/>
        <v>25256.448</v>
      </c>
      <c r="AD91" s="91">
        <f t="shared" si="9"/>
        <v>0</v>
      </c>
      <c r="AE91" s="91">
        <f t="shared" si="7"/>
        <v>25256.448</v>
      </c>
      <c r="AF91"/>
    </row>
    <row r="92" spans="1:32" ht="24.95" customHeight="1" x14ac:dyDescent="0.4">
      <c r="A92" s="78">
        <v>89</v>
      </c>
      <c r="B92" s="79" t="s">
        <v>137</v>
      </c>
      <c r="C92" s="79" t="s">
        <v>150</v>
      </c>
      <c r="D92" s="79" t="s">
        <v>92</v>
      </c>
      <c r="E92" s="79" t="s">
        <v>97</v>
      </c>
      <c r="F92" s="79" t="s">
        <v>107</v>
      </c>
      <c r="G92" s="79">
        <v>42</v>
      </c>
      <c r="H92" s="79">
        <v>4</v>
      </c>
      <c r="I92" s="81">
        <v>1</v>
      </c>
      <c r="J92" s="82">
        <v>4</v>
      </c>
      <c r="K92" s="83"/>
      <c r="L92" s="84"/>
      <c r="M92" s="84"/>
      <c r="N92" s="85" t="s">
        <v>95</v>
      </c>
      <c r="O92" s="85">
        <v>3300</v>
      </c>
      <c r="P92" s="85"/>
      <c r="Q92" s="84"/>
      <c r="R92" s="86">
        <v>4</v>
      </c>
      <c r="S92" s="87"/>
      <c r="T92" s="88"/>
      <c r="U92" s="88"/>
      <c r="V92" s="89">
        <f t="shared" si="5"/>
        <v>0</v>
      </c>
      <c r="W92" s="89">
        <f t="shared" si="6"/>
        <v>0</v>
      </c>
      <c r="X92" s="90"/>
      <c r="Y92" s="82">
        <v>9</v>
      </c>
      <c r="Z92" s="82">
        <v>24</v>
      </c>
      <c r="AA92" s="82">
        <v>12</v>
      </c>
      <c r="AB92" s="90"/>
      <c r="AC92" s="91">
        <f t="shared" si="8"/>
        <v>12628.224</v>
      </c>
      <c r="AD92" s="91">
        <f t="shared" si="9"/>
        <v>0</v>
      </c>
      <c r="AE92" s="91">
        <f t="shared" si="7"/>
        <v>12628.224</v>
      </c>
      <c r="AF92"/>
    </row>
    <row r="93" spans="1:32" ht="24.95" customHeight="1" x14ac:dyDescent="0.4">
      <c r="A93" s="78">
        <v>90</v>
      </c>
      <c r="B93" s="79" t="s">
        <v>137</v>
      </c>
      <c r="C93" s="79" t="s">
        <v>150</v>
      </c>
      <c r="D93" s="79" t="s">
        <v>92</v>
      </c>
      <c r="E93" s="79" t="s">
        <v>97</v>
      </c>
      <c r="F93" s="79" t="s">
        <v>111</v>
      </c>
      <c r="G93" s="79">
        <v>42</v>
      </c>
      <c r="H93" s="79">
        <v>1</v>
      </c>
      <c r="I93" s="81">
        <v>1</v>
      </c>
      <c r="J93" s="82">
        <v>1</v>
      </c>
      <c r="K93" s="83"/>
      <c r="L93" s="84"/>
      <c r="M93" s="84"/>
      <c r="N93" s="85" t="s">
        <v>95</v>
      </c>
      <c r="O93" s="85">
        <v>2500</v>
      </c>
      <c r="P93" s="85"/>
      <c r="Q93" s="84"/>
      <c r="R93" s="86">
        <v>1</v>
      </c>
      <c r="S93" s="87"/>
      <c r="T93" s="88"/>
      <c r="U93" s="88"/>
      <c r="V93" s="89">
        <f t="shared" si="5"/>
        <v>0</v>
      </c>
      <c r="W93" s="89">
        <f t="shared" si="6"/>
        <v>0</v>
      </c>
      <c r="X93" s="90"/>
      <c r="Y93" s="82">
        <v>9</v>
      </c>
      <c r="Z93" s="82">
        <v>24</v>
      </c>
      <c r="AA93" s="82">
        <v>12</v>
      </c>
      <c r="AB93" s="90"/>
      <c r="AC93" s="91">
        <f t="shared" si="8"/>
        <v>3157.056</v>
      </c>
      <c r="AD93" s="91">
        <f t="shared" si="9"/>
        <v>0</v>
      </c>
      <c r="AE93" s="91">
        <f t="shared" si="7"/>
        <v>3157.056</v>
      </c>
      <c r="AF93"/>
    </row>
    <row r="94" spans="1:32" ht="24.95" customHeight="1" x14ac:dyDescent="0.4">
      <c r="A94" s="78">
        <v>91</v>
      </c>
      <c r="B94" s="79" t="s">
        <v>137</v>
      </c>
      <c r="C94" s="79" t="s">
        <v>123</v>
      </c>
      <c r="D94" s="79" t="s">
        <v>92</v>
      </c>
      <c r="E94" s="79" t="s">
        <v>97</v>
      </c>
      <c r="F94" s="79" t="s">
        <v>98</v>
      </c>
      <c r="G94" s="79">
        <v>42</v>
      </c>
      <c r="H94" s="79">
        <v>4</v>
      </c>
      <c r="I94" s="81">
        <v>2</v>
      </c>
      <c r="J94" s="82">
        <v>8</v>
      </c>
      <c r="K94" s="83"/>
      <c r="L94" s="84"/>
      <c r="M94" s="84"/>
      <c r="N94" s="85" t="s">
        <v>95</v>
      </c>
      <c r="O94" s="85">
        <v>3300</v>
      </c>
      <c r="P94" s="85"/>
      <c r="Q94" s="84"/>
      <c r="R94" s="86">
        <v>8</v>
      </c>
      <c r="S94" s="87"/>
      <c r="T94" s="88"/>
      <c r="U94" s="88"/>
      <c r="V94" s="89">
        <f t="shared" si="5"/>
        <v>0</v>
      </c>
      <c r="W94" s="89">
        <f t="shared" si="6"/>
        <v>0</v>
      </c>
      <c r="X94" s="90"/>
      <c r="Y94" s="82">
        <v>9</v>
      </c>
      <c r="Z94" s="82">
        <v>24</v>
      </c>
      <c r="AA94" s="82">
        <v>12</v>
      </c>
      <c r="AB94" s="90"/>
      <c r="AC94" s="91">
        <f t="shared" si="8"/>
        <v>25256.448</v>
      </c>
      <c r="AD94" s="91">
        <f t="shared" si="9"/>
        <v>0</v>
      </c>
      <c r="AE94" s="91">
        <f t="shared" si="7"/>
        <v>25256.448</v>
      </c>
      <c r="AF94"/>
    </row>
    <row r="95" spans="1:32" ht="24.95" customHeight="1" x14ac:dyDescent="0.4">
      <c r="A95" s="78">
        <v>92</v>
      </c>
      <c r="B95" s="79" t="s">
        <v>137</v>
      </c>
      <c r="C95" s="79" t="s">
        <v>123</v>
      </c>
      <c r="D95" s="79" t="s">
        <v>92</v>
      </c>
      <c r="E95" s="79" t="s">
        <v>97</v>
      </c>
      <c r="F95" s="79" t="s">
        <v>107</v>
      </c>
      <c r="G95" s="79">
        <v>42</v>
      </c>
      <c r="H95" s="79">
        <v>4</v>
      </c>
      <c r="I95" s="81">
        <v>1</v>
      </c>
      <c r="J95" s="82">
        <v>4</v>
      </c>
      <c r="K95" s="83"/>
      <c r="L95" s="84"/>
      <c r="M95" s="84"/>
      <c r="N95" s="85" t="s">
        <v>95</v>
      </c>
      <c r="O95" s="85">
        <v>3300</v>
      </c>
      <c r="P95" s="85"/>
      <c r="Q95" s="84"/>
      <c r="R95" s="86">
        <v>4</v>
      </c>
      <c r="S95" s="87"/>
      <c r="T95" s="88"/>
      <c r="U95" s="88"/>
      <c r="V95" s="89">
        <f t="shared" si="5"/>
        <v>0</v>
      </c>
      <c r="W95" s="89">
        <f t="shared" si="6"/>
        <v>0</v>
      </c>
      <c r="X95" s="90"/>
      <c r="Y95" s="82">
        <v>9</v>
      </c>
      <c r="Z95" s="82">
        <v>24</v>
      </c>
      <c r="AA95" s="82">
        <v>12</v>
      </c>
      <c r="AB95" s="90"/>
      <c r="AC95" s="91">
        <f t="shared" si="8"/>
        <v>12628.224</v>
      </c>
      <c r="AD95" s="91">
        <f t="shared" si="9"/>
        <v>0</v>
      </c>
      <c r="AE95" s="91">
        <f t="shared" si="7"/>
        <v>12628.224</v>
      </c>
      <c r="AF95"/>
    </row>
    <row r="96" spans="1:32" ht="24.95" customHeight="1" x14ac:dyDescent="0.4">
      <c r="A96" s="78">
        <v>93</v>
      </c>
      <c r="B96" s="79" t="s">
        <v>137</v>
      </c>
      <c r="C96" s="79" t="s">
        <v>123</v>
      </c>
      <c r="D96" s="79" t="s">
        <v>92</v>
      </c>
      <c r="E96" s="79" t="s">
        <v>97</v>
      </c>
      <c r="F96" s="79" t="s">
        <v>111</v>
      </c>
      <c r="G96" s="79">
        <v>42</v>
      </c>
      <c r="H96" s="79">
        <v>1</v>
      </c>
      <c r="I96" s="81">
        <v>1</v>
      </c>
      <c r="J96" s="82">
        <v>1</v>
      </c>
      <c r="K96" s="83"/>
      <c r="L96" s="84"/>
      <c r="M96" s="84"/>
      <c r="N96" s="85" t="s">
        <v>95</v>
      </c>
      <c r="O96" s="85">
        <v>2500</v>
      </c>
      <c r="P96" s="85"/>
      <c r="Q96" s="84"/>
      <c r="R96" s="86">
        <v>1</v>
      </c>
      <c r="S96" s="87"/>
      <c r="T96" s="88"/>
      <c r="U96" s="88"/>
      <c r="V96" s="89">
        <f t="shared" si="5"/>
        <v>0</v>
      </c>
      <c r="W96" s="89">
        <f t="shared" si="6"/>
        <v>0</v>
      </c>
      <c r="X96" s="90"/>
      <c r="Y96" s="82">
        <v>9</v>
      </c>
      <c r="Z96" s="82">
        <v>24</v>
      </c>
      <c r="AA96" s="82">
        <v>12</v>
      </c>
      <c r="AB96" s="90"/>
      <c r="AC96" s="91">
        <f t="shared" si="8"/>
        <v>3157.056</v>
      </c>
      <c r="AD96" s="91">
        <f t="shared" si="9"/>
        <v>0</v>
      </c>
      <c r="AE96" s="91">
        <f t="shared" si="7"/>
        <v>3157.056</v>
      </c>
      <c r="AF96"/>
    </row>
    <row r="97" spans="1:32" ht="24.95" customHeight="1" x14ac:dyDescent="0.4">
      <c r="A97" s="78">
        <v>94</v>
      </c>
      <c r="B97" s="79" t="s">
        <v>137</v>
      </c>
      <c r="C97" s="79" t="s">
        <v>632</v>
      </c>
      <c r="D97" s="79" t="s">
        <v>92</v>
      </c>
      <c r="E97" s="79" t="s">
        <v>97</v>
      </c>
      <c r="F97" s="79" t="s">
        <v>629</v>
      </c>
      <c r="G97" s="79">
        <v>42</v>
      </c>
      <c r="H97" s="79">
        <v>9</v>
      </c>
      <c r="I97" s="81">
        <v>2</v>
      </c>
      <c r="J97" s="82">
        <v>18</v>
      </c>
      <c r="K97" s="83"/>
      <c r="L97" s="84"/>
      <c r="M97" s="84"/>
      <c r="N97" s="85" t="s">
        <v>95</v>
      </c>
      <c r="O97" s="85">
        <v>3300</v>
      </c>
      <c r="P97" s="85"/>
      <c r="Q97" s="84"/>
      <c r="R97" s="86">
        <v>18</v>
      </c>
      <c r="S97" s="87"/>
      <c r="T97" s="88"/>
      <c r="U97" s="88"/>
      <c r="V97" s="89">
        <f t="shared" si="5"/>
        <v>0</v>
      </c>
      <c r="W97" s="89">
        <f t="shared" si="6"/>
        <v>0</v>
      </c>
      <c r="X97" s="90"/>
      <c r="Y97" s="82">
        <v>9</v>
      </c>
      <c r="Z97" s="82">
        <v>24</v>
      </c>
      <c r="AA97" s="82">
        <v>12</v>
      </c>
      <c r="AB97" s="90"/>
      <c r="AC97" s="91">
        <f t="shared" si="8"/>
        <v>56827.007999999994</v>
      </c>
      <c r="AD97" s="91">
        <f t="shared" si="9"/>
        <v>0</v>
      </c>
      <c r="AE97" s="91">
        <f t="shared" si="7"/>
        <v>56827.007999999994</v>
      </c>
      <c r="AF97"/>
    </row>
    <row r="98" spans="1:32" ht="24.95" customHeight="1" x14ac:dyDescent="0.4">
      <c r="A98" s="78">
        <v>95</v>
      </c>
      <c r="B98" s="79" t="s">
        <v>137</v>
      </c>
      <c r="C98" s="79" t="s">
        <v>632</v>
      </c>
      <c r="D98" s="79" t="s">
        <v>92</v>
      </c>
      <c r="E98" s="79" t="s">
        <v>97</v>
      </c>
      <c r="F98" s="79" t="s">
        <v>125</v>
      </c>
      <c r="G98" s="79">
        <v>42</v>
      </c>
      <c r="H98" s="79">
        <v>2</v>
      </c>
      <c r="I98" s="81">
        <v>2</v>
      </c>
      <c r="J98" s="82">
        <v>4</v>
      </c>
      <c r="K98" s="83"/>
      <c r="L98" s="84"/>
      <c r="M98" s="84"/>
      <c r="N98" s="85" t="s">
        <v>95</v>
      </c>
      <c r="O98" s="85">
        <v>3300</v>
      </c>
      <c r="P98" s="85"/>
      <c r="Q98" s="84"/>
      <c r="R98" s="86">
        <v>4</v>
      </c>
      <c r="S98" s="87"/>
      <c r="T98" s="88"/>
      <c r="U98" s="88"/>
      <c r="V98" s="89">
        <f t="shared" si="5"/>
        <v>0</v>
      </c>
      <c r="W98" s="89">
        <f t="shared" si="6"/>
        <v>0</v>
      </c>
      <c r="X98" s="90"/>
      <c r="Y98" s="82">
        <v>9</v>
      </c>
      <c r="Z98" s="82">
        <v>24</v>
      </c>
      <c r="AA98" s="82">
        <v>12</v>
      </c>
      <c r="AB98" s="90"/>
      <c r="AC98" s="91">
        <f t="shared" si="8"/>
        <v>12628.224</v>
      </c>
      <c r="AD98" s="91">
        <f t="shared" si="9"/>
        <v>0</v>
      </c>
      <c r="AE98" s="91">
        <f t="shared" si="7"/>
        <v>12628.224</v>
      </c>
      <c r="AF98"/>
    </row>
    <row r="99" spans="1:32" ht="24.95" customHeight="1" x14ac:dyDescent="0.4">
      <c r="A99" s="78">
        <v>96</v>
      </c>
      <c r="B99" s="79" t="s">
        <v>137</v>
      </c>
      <c r="C99" s="79" t="s">
        <v>632</v>
      </c>
      <c r="D99" s="79" t="s">
        <v>92</v>
      </c>
      <c r="E99" s="79" t="s">
        <v>97</v>
      </c>
      <c r="F99" s="79" t="s">
        <v>146</v>
      </c>
      <c r="G99" s="79">
        <v>42</v>
      </c>
      <c r="H99" s="79">
        <v>1</v>
      </c>
      <c r="I99" s="81">
        <v>1</v>
      </c>
      <c r="J99" s="82">
        <v>1</v>
      </c>
      <c r="K99" s="83"/>
      <c r="L99" s="84"/>
      <c r="M99" s="84"/>
      <c r="N99" s="85" t="s">
        <v>95</v>
      </c>
      <c r="O99" s="85">
        <v>2500</v>
      </c>
      <c r="P99" s="85"/>
      <c r="Q99" s="84"/>
      <c r="R99" s="86">
        <v>1</v>
      </c>
      <c r="S99" s="87"/>
      <c r="T99" s="88"/>
      <c r="U99" s="88"/>
      <c r="V99" s="89">
        <f t="shared" si="5"/>
        <v>0</v>
      </c>
      <c r="W99" s="89">
        <f t="shared" si="6"/>
        <v>0</v>
      </c>
      <c r="X99" s="90"/>
      <c r="Y99" s="82">
        <v>9</v>
      </c>
      <c r="Z99" s="82">
        <v>24</v>
      </c>
      <c r="AA99" s="82">
        <v>12</v>
      </c>
      <c r="AB99" s="90"/>
      <c r="AC99" s="91">
        <f t="shared" si="8"/>
        <v>3157.056</v>
      </c>
      <c r="AD99" s="91">
        <f t="shared" si="9"/>
        <v>0</v>
      </c>
      <c r="AE99" s="91">
        <f t="shared" si="7"/>
        <v>3157.056</v>
      </c>
      <c r="AF99"/>
    </row>
    <row r="100" spans="1:32" ht="24.95" customHeight="1" x14ac:dyDescent="0.4">
      <c r="A100" s="78">
        <v>97</v>
      </c>
      <c r="B100" s="79" t="s">
        <v>137</v>
      </c>
      <c r="C100" s="79" t="s">
        <v>159</v>
      </c>
      <c r="D100" s="79" t="s">
        <v>92</v>
      </c>
      <c r="E100" s="79" t="s">
        <v>97</v>
      </c>
      <c r="F100" s="79" t="s">
        <v>98</v>
      </c>
      <c r="G100" s="79">
        <v>42</v>
      </c>
      <c r="H100" s="79">
        <v>3</v>
      </c>
      <c r="I100" s="81">
        <v>1</v>
      </c>
      <c r="J100" s="82">
        <v>3</v>
      </c>
      <c r="K100" s="83"/>
      <c r="L100" s="84"/>
      <c r="M100" s="84"/>
      <c r="N100" s="85" t="s">
        <v>95</v>
      </c>
      <c r="O100" s="85">
        <v>2500</v>
      </c>
      <c r="P100" s="85"/>
      <c r="Q100" s="84"/>
      <c r="R100" s="86">
        <v>3</v>
      </c>
      <c r="S100" s="87"/>
      <c r="T100" s="88"/>
      <c r="U100" s="88"/>
      <c r="V100" s="89">
        <f t="shared" si="5"/>
        <v>0</v>
      </c>
      <c r="W100" s="89">
        <f t="shared" si="6"/>
        <v>0</v>
      </c>
      <c r="X100" s="90"/>
      <c r="Y100" s="82">
        <v>9</v>
      </c>
      <c r="Z100" s="82">
        <v>24</v>
      </c>
      <c r="AA100" s="82">
        <v>12</v>
      </c>
      <c r="AB100" s="90"/>
      <c r="AC100" s="91">
        <f t="shared" si="8"/>
        <v>9471.1679999999997</v>
      </c>
      <c r="AD100" s="91">
        <f t="shared" si="9"/>
        <v>0</v>
      </c>
      <c r="AE100" s="91">
        <f t="shared" si="7"/>
        <v>9471.1679999999997</v>
      </c>
      <c r="AF100"/>
    </row>
    <row r="101" spans="1:32" ht="24.95" customHeight="1" x14ac:dyDescent="0.4">
      <c r="A101" s="78">
        <v>98</v>
      </c>
      <c r="B101" s="79" t="s">
        <v>137</v>
      </c>
      <c r="C101" s="79" t="s">
        <v>145</v>
      </c>
      <c r="D101" s="79" t="s">
        <v>92</v>
      </c>
      <c r="E101" s="79" t="s">
        <v>618</v>
      </c>
      <c r="F101" s="79" t="s">
        <v>179</v>
      </c>
      <c r="G101" s="79">
        <v>19</v>
      </c>
      <c r="H101" s="79">
        <v>22</v>
      </c>
      <c r="I101" s="81">
        <v>1</v>
      </c>
      <c r="J101" s="82">
        <v>22</v>
      </c>
      <c r="K101" s="83"/>
      <c r="L101" s="84"/>
      <c r="M101" s="84"/>
      <c r="N101" s="85" t="s">
        <v>115</v>
      </c>
      <c r="O101" s="85">
        <v>700</v>
      </c>
      <c r="P101" s="85"/>
      <c r="Q101" s="84"/>
      <c r="R101" s="86">
        <v>22</v>
      </c>
      <c r="S101" s="87"/>
      <c r="T101" s="88"/>
      <c r="U101" s="88"/>
      <c r="V101" s="89">
        <f t="shared" si="5"/>
        <v>0</v>
      </c>
      <c r="W101" s="89">
        <f t="shared" si="6"/>
        <v>0</v>
      </c>
      <c r="X101" s="90"/>
      <c r="Y101" s="82">
        <v>9</v>
      </c>
      <c r="Z101" s="82">
        <v>24</v>
      </c>
      <c r="AA101" s="82">
        <v>12</v>
      </c>
      <c r="AB101" s="90"/>
      <c r="AC101" s="91">
        <f t="shared" si="8"/>
        <v>31420.223999999998</v>
      </c>
      <c r="AD101" s="91">
        <f t="shared" si="9"/>
        <v>0</v>
      </c>
      <c r="AE101" s="91">
        <f t="shared" si="7"/>
        <v>31420.223999999998</v>
      </c>
      <c r="AF101"/>
    </row>
    <row r="102" spans="1:32" ht="24.95" customHeight="1" x14ac:dyDescent="0.4">
      <c r="A102" s="78">
        <v>99</v>
      </c>
      <c r="B102" s="79" t="s">
        <v>137</v>
      </c>
      <c r="C102" s="79" t="s">
        <v>145</v>
      </c>
      <c r="D102" s="79" t="s">
        <v>92</v>
      </c>
      <c r="E102" s="79" t="s">
        <v>488</v>
      </c>
      <c r="F102" s="79" t="s">
        <v>633</v>
      </c>
      <c r="G102" s="79">
        <v>116</v>
      </c>
      <c r="H102" s="79">
        <v>9</v>
      </c>
      <c r="I102" s="81">
        <v>1</v>
      </c>
      <c r="J102" s="82">
        <v>9</v>
      </c>
      <c r="K102" s="83"/>
      <c r="L102" s="84"/>
      <c r="M102" s="84"/>
      <c r="N102" s="85" t="s">
        <v>95</v>
      </c>
      <c r="O102" s="85">
        <v>5400</v>
      </c>
      <c r="P102" s="85"/>
      <c r="Q102" s="84"/>
      <c r="R102" s="86">
        <v>9</v>
      </c>
      <c r="S102" s="87"/>
      <c r="T102" s="88"/>
      <c r="U102" s="88"/>
      <c r="V102" s="89">
        <f t="shared" si="5"/>
        <v>0</v>
      </c>
      <c r="W102" s="89">
        <f t="shared" si="6"/>
        <v>0</v>
      </c>
      <c r="X102" s="90"/>
      <c r="Y102" s="82">
        <v>9</v>
      </c>
      <c r="Z102" s="82">
        <v>24</v>
      </c>
      <c r="AA102" s="82">
        <v>12</v>
      </c>
      <c r="AB102" s="90"/>
      <c r="AC102" s="91">
        <f t="shared" si="8"/>
        <v>78475.391999999993</v>
      </c>
      <c r="AD102" s="91">
        <f t="shared" si="9"/>
        <v>0</v>
      </c>
      <c r="AE102" s="91">
        <f t="shared" si="7"/>
        <v>78475.391999999993</v>
      </c>
      <c r="AF102"/>
    </row>
    <row r="103" spans="1:32" ht="24.95" customHeight="1" x14ac:dyDescent="0.4">
      <c r="A103" s="78">
        <v>100</v>
      </c>
      <c r="B103" s="79" t="s">
        <v>137</v>
      </c>
      <c r="C103" s="79" t="s">
        <v>145</v>
      </c>
      <c r="D103" s="79" t="s">
        <v>92</v>
      </c>
      <c r="E103" s="79" t="s">
        <v>97</v>
      </c>
      <c r="F103" s="79" t="s">
        <v>146</v>
      </c>
      <c r="G103" s="79">
        <v>42</v>
      </c>
      <c r="H103" s="79">
        <v>2</v>
      </c>
      <c r="I103" s="81">
        <v>1</v>
      </c>
      <c r="J103" s="82">
        <v>2</v>
      </c>
      <c r="K103" s="83"/>
      <c r="L103" s="84"/>
      <c r="M103" s="84"/>
      <c r="N103" s="85" t="s">
        <v>95</v>
      </c>
      <c r="O103" s="85">
        <v>2500</v>
      </c>
      <c r="P103" s="85"/>
      <c r="Q103" s="84"/>
      <c r="R103" s="86">
        <v>2</v>
      </c>
      <c r="S103" s="87"/>
      <c r="T103" s="88"/>
      <c r="U103" s="88"/>
      <c r="V103" s="89">
        <f t="shared" si="5"/>
        <v>0</v>
      </c>
      <c r="W103" s="89">
        <f t="shared" si="6"/>
        <v>0</v>
      </c>
      <c r="X103" s="90"/>
      <c r="Y103" s="82">
        <v>9</v>
      </c>
      <c r="Z103" s="82">
        <v>24</v>
      </c>
      <c r="AA103" s="82">
        <v>12</v>
      </c>
      <c r="AB103" s="90"/>
      <c r="AC103" s="91">
        <f t="shared" si="8"/>
        <v>6314.1120000000001</v>
      </c>
      <c r="AD103" s="91">
        <f t="shared" si="9"/>
        <v>0</v>
      </c>
      <c r="AE103" s="91">
        <f t="shared" si="7"/>
        <v>6314.1120000000001</v>
      </c>
      <c r="AF103"/>
    </row>
    <row r="104" spans="1:32" ht="24.95" customHeight="1" x14ac:dyDescent="0.4">
      <c r="A104" s="78">
        <v>101</v>
      </c>
      <c r="B104" s="79" t="s">
        <v>137</v>
      </c>
      <c r="C104" s="79" t="s">
        <v>145</v>
      </c>
      <c r="D104" s="79" t="s">
        <v>92</v>
      </c>
      <c r="E104" s="79" t="s">
        <v>100</v>
      </c>
      <c r="F104" s="79" t="s">
        <v>101</v>
      </c>
      <c r="G104" s="79">
        <v>15</v>
      </c>
      <c r="H104" s="79">
        <v>1</v>
      </c>
      <c r="I104" s="81">
        <v>1</v>
      </c>
      <c r="J104" s="82">
        <v>1</v>
      </c>
      <c r="K104" s="83"/>
      <c r="L104" s="84"/>
      <c r="M104" s="84"/>
      <c r="N104" s="85" t="s">
        <v>95</v>
      </c>
      <c r="O104" s="85">
        <v>700</v>
      </c>
      <c r="P104" s="85"/>
      <c r="Q104" s="84"/>
      <c r="R104" s="86">
        <v>1</v>
      </c>
      <c r="S104" s="87"/>
      <c r="T104" s="88"/>
      <c r="U104" s="88"/>
      <c r="V104" s="89">
        <f t="shared" si="5"/>
        <v>0</v>
      </c>
      <c r="W104" s="89">
        <f t="shared" si="6"/>
        <v>0</v>
      </c>
      <c r="X104" s="90"/>
      <c r="Y104" s="82">
        <v>9</v>
      </c>
      <c r="Z104" s="82">
        <v>24</v>
      </c>
      <c r="AA104" s="82">
        <v>12</v>
      </c>
      <c r="AB104" s="90"/>
      <c r="AC104" s="91">
        <f t="shared" si="8"/>
        <v>1127.52</v>
      </c>
      <c r="AD104" s="91">
        <f t="shared" si="9"/>
        <v>0</v>
      </c>
      <c r="AE104" s="91">
        <f t="shared" si="7"/>
        <v>1127.52</v>
      </c>
      <c r="AF104"/>
    </row>
    <row r="105" spans="1:32" ht="24.95" customHeight="1" x14ac:dyDescent="0.4">
      <c r="A105" s="78">
        <v>102</v>
      </c>
      <c r="B105" s="79" t="s">
        <v>137</v>
      </c>
      <c r="C105" s="79" t="s">
        <v>159</v>
      </c>
      <c r="D105" s="79" t="s">
        <v>92</v>
      </c>
      <c r="E105" s="79" t="s">
        <v>97</v>
      </c>
      <c r="F105" s="79" t="s">
        <v>98</v>
      </c>
      <c r="G105" s="79">
        <v>42</v>
      </c>
      <c r="H105" s="79">
        <v>2</v>
      </c>
      <c r="I105" s="81">
        <v>2</v>
      </c>
      <c r="J105" s="82">
        <v>4</v>
      </c>
      <c r="K105" s="83"/>
      <c r="L105" s="84"/>
      <c r="M105" s="84"/>
      <c r="N105" s="85" t="s">
        <v>95</v>
      </c>
      <c r="O105" s="85">
        <v>2500</v>
      </c>
      <c r="P105" s="85"/>
      <c r="Q105" s="84"/>
      <c r="R105" s="86">
        <v>4</v>
      </c>
      <c r="S105" s="87"/>
      <c r="T105" s="88"/>
      <c r="U105" s="88"/>
      <c r="V105" s="89">
        <f t="shared" si="5"/>
        <v>0</v>
      </c>
      <c r="W105" s="89">
        <f t="shared" si="6"/>
        <v>0</v>
      </c>
      <c r="X105" s="90"/>
      <c r="Y105" s="82">
        <v>9</v>
      </c>
      <c r="Z105" s="82">
        <v>24</v>
      </c>
      <c r="AA105" s="82">
        <v>12</v>
      </c>
      <c r="AB105" s="90"/>
      <c r="AC105" s="91">
        <f t="shared" si="8"/>
        <v>12628.224</v>
      </c>
      <c r="AD105" s="91">
        <f t="shared" si="9"/>
        <v>0</v>
      </c>
      <c r="AE105" s="91">
        <f t="shared" si="7"/>
        <v>12628.224</v>
      </c>
      <c r="AF105"/>
    </row>
    <row r="106" spans="1:32" ht="24.95" customHeight="1" x14ac:dyDescent="0.4">
      <c r="A106" s="78">
        <v>103</v>
      </c>
      <c r="B106" s="79" t="s">
        <v>137</v>
      </c>
      <c r="C106" s="79" t="s">
        <v>108</v>
      </c>
      <c r="D106" s="79" t="s">
        <v>92</v>
      </c>
      <c r="E106" s="79" t="s">
        <v>93</v>
      </c>
      <c r="F106" s="79" t="s">
        <v>101</v>
      </c>
      <c r="G106" s="79">
        <v>26</v>
      </c>
      <c r="H106" s="79">
        <v>1</v>
      </c>
      <c r="I106" s="81">
        <v>2</v>
      </c>
      <c r="J106" s="82">
        <v>2</v>
      </c>
      <c r="K106" s="83"/>
      <c r="L106" s="84"/>
      <c r="M106" s="84"/>
      <c r="N106" s="85" t="s">
        <v>95</v>
      </c>
      <c r="O106" s="85">
        <v>1000</v>
      </c>
      <c r="P106" s="85"/>
      <c r="Q106" s="84"/>
      <c r="R106" s="86">
        <v>2</v>
      </c>
      <c r="S106" s="87"/>
      <c r="T106" s="88"/>
      <c r="U106" s="88"/>
      <c r="V106" s="89">
        <f t="shared" si="5"/>
        <v>0</v>
      </c>
      <c r="W106" s="89">
        <f t="shared" si="6"/>
        <v>0</v>
      </c>
      <c r="X106" s="90"/>
      <c r="Y106" s="82">
        <v>9</v>
      </c>
      <c r="Z106" s="82">
        <v>24</v>
      </c>
      <c r="AA106" s="82">
        <v>12</v>
      </c>
      <c r="AB106" s="90"/>
      <c r="AC106" s="91">
        <f t="shared" si="8"/>
        <v>3908.7359999999999</v>
      </c>
      <c r="AD106" s="91">
        <f t="shared" si="9"/>
        <v>0</v>
      </c>
      <c r="AE106" s="91">
        <f t="shared" si="7"/>
        <v>3908.7359999999999</v>
      </c>
      <c r="AF106"/>
    </row>
    <row r="107" spans="1:32" ht="24.95" customHeight="1" x14ac:dyDescent="0.4">
      <c r="A107" s="78">
        <v>104</v>
      </c>
      <c r="B107" s="79" t="s">
        <v>137</v>
      </c>
      <c r="C107" s="79" t="s">
        <v>109</v>
      </c>
      <c r="D107" s="79" t="s">
        <v>92</v>
      </c>
      <c r="E107" s="79" t="s">
        <v>97</v>
      </c>
      <c r="F107" s="79" t="s">
        <v>125</v>
      </c>
      <c r="G107" s="79">
        <v>42</v>
      </c>
      <c r="H107" s="79">
        <v>2</v>
      </c>
      <c r="I107" s="81">
        <v>1</v>
      </c>
      <c r="J107" s="82">
        <v>2</v>
      </c>
      <c r="K107" s="83"/>
      <c r="L107" s="84"/>
      <c r="M107" s="84"/>
      <c r="N107" s="85" t="s">
        <v>95</v>
      </c>
      <c r="O107" s="85">
        <v>2500</v>
      </c>
      <c r="P107" s="85"/>
      <c r="Q107" s="84"/>
      <c r="R107" s="86">
        <v>2</v>
      </c>
      <c r="S107" s="87"/>
      <c r="T107" s="88"/>
      <c r="U107" s="88"/>
      <c r="V107" s="89">
        <f t="shared" si="5"/>
        <v>0</v>
      </c>
      <c r="W107" s="89">
        <f t="shared" si="6"/>
        <v>0</v>
      </c>
      <c r="X107" s="90"/>
      <c r="Y107" s="82">
        <v>9</v>
      </c>
      <c r="Z107" s="82">
        <v>24</v>
      </c>
      <c r="AA107" s="82">
        <v>12</v>
      </c>
      <c r="AB107" s="90"/>
      <c r="AC107" s="91">
        <f t="shared" si="8"/>
        <v>6314.1120000000001</v>
      </c>
      <c r="AD107" s="91">
        <f t="shared" si="9"/>
        <v>0</v>
      </c>
      <c r="AE107" s="91">
        <f t="shared" si="7"/>
        <v>6314.1120000000001</v>
      </c>
      <c r="AF107"/>
    </row>
    <row r="108" spans="1:32" ht="24.95" customHeight="1" x14ac:dyDescent="0.4">
      <c r="A108" s="78">
        <v>105</v>
      </c>
      <c r="B108" s="79" t="s">
        <v>137</v>
      </c>
      <c r="C108" s="79" t="s">
        <v>109</v>
      </c>
      <c r="D108" s="79" t="s">
        <v>92</v>
      </c>
      <c r="E108" s="79" t="s">
        <v>93</v>
      </c>
      <c r="F108" s="79" t="s">
        <v>94</v>
      </c>
      <c r="G108" s="79">
        <v>26</v>
      </c>
      <c r="H108" s="79">
        <v>2</v>
      </c>
      <c r="I108" s="81">
        <v>1</v>
      </c>
      <c r="J108" s="82">
        <v>2</v>
      </c>
      <c r="K108" s="83"/>
      <c r="L108" s="84"/>
      <c r="M108" s="84"/>
      <c r="N108" s="85" t="s">
        <v>95</v>
      </c>
      <c r="O108" s="85">
        <v>1000</v>
      </c>
      <c r="P108" s="85"/>
      <c r="Q108" s="84"/>
      <c r="R108" s="86">
        <v>2</v>
      </c>
      <c r="S108" s="87"/>
      <c r="T108" s="88"/>
      <c r="U108" s="88"/>
      <c r="V108" s="89">
        <f t="shared" si="5"/>
        <v>0</v>
      </c>
      <c r="W108" s="89">
        <f t="shared" si="6"/>
        <v>0</v>
      </c>
      <c r="X108" s="90"/>
      <c r="Y108" s="82">
        <v>9</v>
      </c>
      <c r="Z108" s="82">
        <v>24</v>
      </c>
      <c r="AA108" s="82">
        <v>12</v>
      </c>
      <c r="AB108" s="90"/>
      <c r="AC108" s="91">
        <f t="shared" si="8"/>
        <v>3908.7359999999999</v>
      </c>
      <c r="AD108" s="91">
        <f t="shared" si="9"/>
        <v>0</v>
      </c>
      <c r="AE108" s="91">
        <f t="shared" si="7"/>
        <v>3908.7359999999999</v>
      </c>
      <c r="AF108"/>
    </row>
    <row r="109" spans="1:32" ht="24.95" customHeight="1" x14ac:dyDescent="0.4">
      <c r="A109" s="78">
        <v>106</v>
      </c>
      <c r="B109" s="79" t="s">
        <v>137</v>
      </c>
      <c r="C109" s="79" t="s">
        <v>158</v>
      </c>
      <c r="D109" s="79" t="s">
        <v>92</v>
      </c>
      <c r="E109" s="79" t="s">
        <v>97</v>
      </c>
      <c r="F109" s="79" t="s">
        <v>98</v>
      </c>
      <c r="G109" s="79">
        <v>42</v>
      </c>
      <c r="H109" s="79">
        <v>8</v>
      </c>
      <c r="I109" s="81">
        <v>2</v>
      </c>
      <c r="J109" s="82">
        <v>16</v>
      </c>
      <c r="K109" s="83"/>
      <c r="L109" s="84"/>
      <c r="M109" s="84"/>
      <c r="N109" s="85" t="s">
        <v>95</v>
      </c>
      <c r="O109" s="85">
        <v>3300</v>
      </c>
      <c r="P109" s="85"/>
      <c r="Q109" s="84"/>
      <c r="R109" s="86">
        <v>16</v>
      </c>
      <c r="S109" s="87"/>
      <c r="T109" s="88"/>
      <c r="U109" s="88"/>
      <c r="V109" s="89">
        <f t="shared" si="5"/>
        <v>0</v>
      </c>
      <c r="W109" s="89">
        <f t="shared" si="6"/>
        <v>0</v>
      </c>
      <c r="X109" s="90"/>
      <c r="Y109" s="82">
        <v>9</v>
      </c>
      <c r="Z109" s="82">
        <v>24</v>
      </c>
      <c r="AA109" s="82">
        <v>12</v>
      </c>
      <c r="AB109" s="90"/>
      <c r="AC109" s="91">
        <f t="shared" si="8"/>
        <v>50512.896000000001</v>
      </c>
      <c r="AD109" s="91">
        <f t="shared" si="9"/>
        <v>0</v>
      </c>
      <c r="AE109" s="91">
        <f t="shared" si="7"/>
        <v>50512.896000000001</v>
      </c>
      <c r="AF109"/>
    </row>
    <row r="110" spans="1:32" ht="24.95" customHeight="1" x14ac:dyDescent="0.4">
      <c r="A110" s="78">
        <v>107</v>
      </c>
      <c r="B110" s="79" t="s">
        <v>137</v>
      </c>
      <c r="C110" s="79" t="s">
        <v>158</v>
      </c>
      <c r="D110" s="79" t="s">
        <v>92</v>
      </c>
      <c r="E110" s="79" t="s">
        <v>97</v>
      </c>
      <c r="F110" s="79" t="s">
        <v>111</v>
      </c>
      <c r="G110" s="79">
        <v>42</v>
      </c>
      <c r="H110" s="79">
        <v>2</v>
      </c>
      <c r="I110" s="81">
        <v>1</v>
      </c>
      <c r="J110" s="82">
        <v>2</v>
      </c>
      <c r="K110" s="83"/>
      <c r="L110" s="84"/>
      <c r="M110" s="84"/>
      <c r="N110" s="85" t="s">
        <v>95</v>
      </c>
      <c r="O110" s="85">
        <v>2500</v>
      </c>
      <c r="P110" s="85"/>
      <c r="Q110" s="84"/>
      <c r="R110" s="86">
        <v>2</v>
      </c>
      <c r="S110" s="87"/>
      <c r="T110" s="88"/>
      <c r="U110" s="88"/>
      <c r="V110" s="89">
        <f t="shared" si="5"/>
        <v>0</v>
      </c>
      <c r="W110" s="89">
        <f t="shared" si="6"/>
        <v>0</v>
      </c>
      <c r="X110" s="90"/>
      <c r="Y110" s="82">
        <v>9</v>
      </c>
      <c r="Z110" s="82">
        <v>24</v>
      </c>
      <c r="AA110" s="82">
        <v>12</v>
      </c>
      <c r="AB110" s="90"/>
      <c r="AC110" s="91">
        <f t="shared" si="8"/>
        <v>6314.1120000000001</v>
      </c>
      <c r="AD110" s="91">
        <f t="shared" si="9"/>
        <v>0</v>
      </c>
      <c r="AE110" s="91">
        <f t="shared" si="7"/>
        <v>6314.1120000000001</v>
      </c>
      <c r="AF110"/>
    </row>
    <row r="111" spans="1:32" ht="24.95" customHeight="1" x14ac:dyDescent="0.4">
      <c r="A111" s="78">
        <v>108</v>
      </c>
      <c r="B111" s="79" t="s">
        <v>137</v>
      </c>
      <c r="C111" s="79" t="s">
        <v>159</v>
      </c>
      <c r="D111" s="79" t="s">
        <v>92</v>
      </c>
      <c r="E111" s="79" t="s">
        <v>97</v>
      </c>
      <c r="F111" s="79" t="s">
        <v>98</v>
      </c>
      <c r="G111" s="79">
        <v>42</v>
      </c>
      <c r="H111" s="79">
        <v>2</v>
      </c>
      <c r="I111" s="81">
        <v>2</v>
      </c>
      <c r="J111" s="82">
        <v>4</v>
      </c>
      <c r="K111" s="83"/>
      <c r="L111" s="84"/>
      <c r="M111" s="84"/>
      <c r="N111" s="85" t="s">
        <v>95</v>
      </c>
      <c r="O111" s="85">
        <v>2500</v>
      </c>
      <c r="P111" s="85"/>
      <c r="Q111" s="84"/>
      <c r="R111" s="86">
        <v>4</v>
      </c>
      <c r="S111" s="87"/>
      <c r="T111" s="88"/>
      <c r="U111" s="88"/>
      <c r="V111" s="89">
        <f t="shared" si="5"/>
        <v>0</v>
      </c>
      <c r="W111" s="89">
        <f t="shared" si="6"/>
        <v>0</v>
      </c>
      <c r="X111" s="90"/>
      <c r="Y111" s="82">
        <v>9</v>
      </c>
      <c r="Z111" s="82">
        <v>24</v>
      </c>
      <c r="AA111" s="82">
        <v>12</v>
      </c>
      <c r="AB111" s="90"/>
      <c r="AC111" s="91">
        <f t="shared" si="8"/>
        <v>12628.224</v>
      </c>
      <c r="AD111" s="91">
        <f t="shared" si="9"/>
        <v>0</v>
      </c>
      <c r="AE111" s="91">
        <f t="shared" si="7"/>
        <v>12628.224</v>
      </c>
      <c r="AF111"/>
    </row>
    <row r="112" spans="1:32" ht="36.75" customHeight="1" x14ac:dyDescent="0.4">
      <c r="A112" s="92"/>
      <c r="B112" s="93"/>
      <c r="C112" s="93"/>
      <c r="D112" s="93"/>
      <c r="E112" s="93"/>
      <c r="L112" s="94"/>
      <c r="S112" s="95"/>
      <c r="T112" s="95"/>
      <c r="U112" s="95"/>
      <c r="V112" s="96"/>
      <c r="W112" s="96"/>
      <c r="X112" s="90"/>
      <c r="AB112" s="90"/>
      <c r="AC112" s="97">
        <f>SUM(AC4:AC111)</f>
        <v>2565032.831999999</v>
      </c>
      <c r="AD112" s="97">
        <f>SUM(AD4:AD111)</f>
        <v>0</v>
      </c>
      <c r="AE112" s="97">
        <f>SUM(AE4:AE111)</f>
        <v>2565032.831999999</v>
      </c>
      <c r="AF112"/>
    </row>
    <row r="114" spans="21:24" x14ac:dyDescent="0.4">
      <c r="U114" s="117" t="s">
        <v>160</v>
      </c>
      <c r="V114" s="118"/>
      <c r="W114" s="119"/>
      <c r="X114" s="99">
        <f>SUM(V4:V111)</f>
        <v>0</v>
      </c>
    </row>
    <row r="115" spans="21:24" x14ac:dyDescent="0.4">
      <c r="U115" s="117" t="s">
        <v>161</v>
      </c>
      <c r="V115" s="118"/>
      <c r="W115" s="119"/>
      <c r="X115" s="99">
        <f>SUM(W4:W111)</f>
        <v>0</v>
      </c>
    </row>
    <row r="116" spans="21:24" x14ac:dyDescent="0.4">
      <c r="U116" s="117" t="s">
        <v>38</v>
      </c>
      <c r="V116" s="118"/>
      <c r="W116" s="119"/>
      <c r="X116" s="100"/>
    </row>
    <row r="117" spans="21:24" x14ac:dyDescent="0.4">
      <c r="U117" s="117" t="s">
        <v>39</v>
      </c>
      <c r="V117" s="118"/>
      <c r="W117" s="119"/>
      <c r="X117" s="100"/>
    </row>
    <row r="118" spans="21:24" x14ac:dyDescent="0.4">
      <c r="U118" s="117" t="s">
        <v>40</v>
      </c>
      <c r="V118" s="118"/>
      <c r="W118" s="119"/>
      <c r="X118" s="100"/>
    </row>
    <row r="119" spans="21:24" x14ac:dyDescent="0.4">
      <c r="U119" s="117" t="s">
        <v>162</v>
      </c>
      <c r="V119" s="118"/>
      <c r="W119" s="119"/>
      <c r="X119" s="100"/>
    </row>
    <row r="120" spans="21:24" x14ac:dyDescent="0.4">
      <c r="U120" s="117" t="s">
        <v>163</v>
      </c>
      <c r="V120" s="118"/>
      <c r="W120" s="119"/>
      <c r="X120" s="99">
        <f>SUM(X114:X119)</f>
        <v>0</v>
      </c>
    </row>
    <row r="121" spans="21:24" x14ac:dyDescent="0.4">
      <c r="U121" s="117" t="s">
        <v>164</v>
      </c>
      <c r="V121" s="118"/>
      <c r="W121" s="119"/>
      <c r="X121" s="99">
        <f>X120*1.1</f>
        <v>0</v>
      </c>
    </row>
  </sheetData>
  <autoFilter ref="A3:AF3"/>
  <mergeCells count="13">
    <mergeCell ref="AE2:AE3"/>
    <mergeCell ref="U121:W121"/>
    <mergeCell ref="U115:W115"/>
    <mergeCell ref="U116:W116"/>
    <mergeCell ref="U117:W117"/>
    <mergeCell ref="U118:W118"/>
    <mergeCell ref="U119:W119"/>
    <mergeCell ref="U120:W120"/>
    <mergeCell ref="U114:W114"/>
    <mergeCell ref="E2:J2"/>
    <mergeCell ref="L2:R2"/>
    <mergeCell ref="Y2:AA2"/>
    <mergeCell ref="AC2:AD2"/>
  </mergeCells>
  <phoneticPr fontId="5"/>
  <conditionalFormatting sqref="B4:J111 L4:R111">
    <cfRule type="containsBlanks" dxfId="3" priority="2">
      <formula>LEN(TRIM(B4))=0</formula>
    </cfRule>
  </conditionalFormatting>
  <conditionalFormatting sqref="Y4:AA111">
    <cfRule type="containsBlanks" dxfId="2" priority="1">
      <formula>LEN(TRIM(Y4))=0</formula>
    </cfRule>
  </conditionalFormatting>
  <dataValidations count="1">
    <dataValidation type="list" allowBlank="1" showInputMessage="1" showErrorMessage="1" sqref="L4:L11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5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view="pageBreakPreview" zoomScale="70" zoomScaleNormal="100" zoomScaleSheetLayoutView="70" workbookViewId="0">
      <selection activeCell="F17" sqref="F17"/>
    </sheetView>
  </sheetViews>
  <sheetFormatPr defaultRowHeight="18.75" x14ac:dyDescent="0.4"/>
  <cols>
    <col min="3" max="3" width="28" bestFit="1" customWidth="1"/>
    <col min="6" max="6" width="16.5" customWidth="1"/>
    <col min="7" max="12" width="13.75" customWidth="1"/>
  </cols>
  <sheetData>
    <row r="1" spans="1:12" x14ac:dyDescent="0.4">
      <c r="A1" s="112" t="s">
        <v>25</v>
      </c>
      <c r="B1" s="112"/>
      <c r="C1" s="112"/>
      <c r="D1" s="18"/>
      <c r="E1" s="19"/>
      <c r="F1" s="19"/>
    </row>
    <row r="2" spans="1:12" ht="22.5" x14ac:dyDescent="0.4">
      <c r="A2" s="20"/>
      <c r="B2" s="20"/>
      <c r="C2" s="20"/>
      <c r="D2" s="20"/>
      <c r="E2" s="20"/>
      <c r="F2" s="20"/>
    </row>
    <row r="3" spans="1:12" ht="22.5" x14ac:dyDescent="0.4">
      <c r="A3" s="113" t="s">
        <v>26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</row>
    <row r="4" spans="1:12" x14ac:dyDescent="0.4">
      <c r="A4" s="21"/>
      <c r="B4" s="21"/>
      <c r="C4" s="21"/>
      <c r="D4" s="21"/>
      <c r="E4" s="21"/>
      <c r="F4" s="21"/>
    </row>
    <row r="5" spans="1:12" x14ac:dyDescent="0.4">
      <c r="A5" s="22" t="s">
        <v>27</v>
      </c>
      <c r="B5" s="21"/>
      <c r="C5" s="21"/>
      <c r="D5" s="21"/>
      <c r="E5" s="21"/>
      <c r="F5" s="21"/>
    </row>
    <row r="6" spans="1:12" x14ac:dyDescent="0.4">
      <c r="A6" s="21"/>
      <c r="B6" s="21"/>
      <c r="C6" s="21"/>
      <c r="D6" s="21"/>
      <c r="E6" s="21"/>
      <c r="F6" s="21"/>
    </row>
    <row r="7" spans="1:12" ht="19.5" thickBot="1" x14ac:dyDescent="0.45">
      <c r="A7" s="112"/>
      <c r="B7" s="112"/>
      <c r="C7" s="112"/>
      <c r="D7" s="18"/>
      <c r="E7" s="19"/>
      <c r="F7" s="23" t="s">
        <v>28</v>
      </c>
      <c r="G7" s="114" t="s">
        <v>29</v>
      </c>
      <c r="H7" s="114"/>
      <c r="I7" s="114"/>
      <c r="J7" s="114"/>
      <c r="K7" s="114"/>
      <c r="L7" s="114"/>
    </row>
    <row r="8" spans="1:12" ht="19.5" thickBot="1" x14ac:dyDescent="0.45">
      <c r="A8" s="24" t="s">
        <v>30</v>
      </c>
      <c r="B8" s="25" t="s">
        <v>31</v>
      </c>
      <c r="C8" s="25" t="s">
        <v>32</v>
      </c>
      <c r="D8" s="26" t="s">
        <v>33</v>
      </c>
      <c r="E8" s="26" t="s">
        <v>34</v>
      </c>
      <c r="F8" s="27" t="s">
        <v>35</v>
      </c>
      <c r="G8" s="28" t="s">
        <v>36</v>
      </c>
      <c r="H8" s="29" t="s">
        <v>37</v>
      </c>
      <c r="I8" s="29" t="s">
        <v>38</v>
      </c>
      <c r="J8" s="29" t="s">
        <v>39</v>
      </c>
      <c r="K8" s="29" t="s">
        <v>40</v>
      </c>
      <c r="L8" s="29" t="s">
        <v>41</v>
      </c>
    </row>
    <row r="9" spans="1:12" ht="19.5" thickTop="1" x14ac:dyDescent="0.4">
      <c r="A9" s="30">
        <v>30</v>
      </c>
      <c r="B9" s="31" t="s">
        <v>42</v>
      </c>
      <c r="C9" s="32" t="s">
        <v>43</v>
      </c>
      <c r="D9" s="33">
        <v>1</v>
      </c>
      <c r="E9" s="33" t="s">
        <v>44</v>
      </c>
      <c r="F9" s="34">
        <f>SUM(G9:L9)</f>
        <v>0</v>
      </c>
      <c r="G9" s="35">
        <f>'【様式4-6】市立学習小学校'!X110</f>
        <v>0</v>
      </c>
      <c r="H9" s="36">
        <f>'【様式4-6】市立学習小学校'!X111</f>
        <v>0</v>
      </c>
      <c r="I9" s="36">
        <f>'【様式4-6】市立学習小学校'!X112</f>
        <v>0</v>
      </c>
      <c r="J9" s="36">
        <f>'【様式4-6】市立学習小学校'!X113</f>
        <v>0</v>
      </c>
      <c r="K9" s="36">
        <f>'【様式4-6】市立学習小学校'!X114</f>
        <v>0</v>
      </c>
      <c r="L9" s="36">
        <f>'【様式4-6】市立学習小学校'!X115</f>
        <v>0</v>
      </c>
    </row>
    <row r="10" spans="1:12" x14ac:dyDescent="0.4">
      <c r="A10" s="37">
        <v>31</v>
      </c>
      <c r="B10" s="38" t="s">
        <v>45</v>
      </c>
      <c r="C10" s="39" t="s">
        <v>46</v>
      </c>
      <c r="D10" s="40">
        <v>1</v>
      </c>
      <c r="E10" s="40" t="s">
        <v>44</v>
      </c>
      <c r="F10" s="41">
        <f t="shared" ref="F10:F21" si="0">SUM(G10:L10)</f>
        <v>0</v>
      </c>
      <c r="G10" s="42">
        <f>'【様式4-6】淡路市子育て支援センター'!X32</f>
        <v>0</v>
      </c>
      <c r="H10" s="43">
        <f>'【様式4-6】淡路市子育て支援センター'!X33</f>
        <v>0</v>
      </c>
      <c r="I10" s="43">
        <f>'【様式4-6】淡路市子育て支援センター'!X34</f>
        <v>0</v>
      </c>
      <c r="J10" s="43">
        <f>'【様式4-6】淡路市子育て支援センター'!X35</f>
        <v>0</v>
      </c>
      <c r="K10" s="43">
        <f>'【様式4-6】淡路市子育て支援センター'!X36</f>
        <v>0</v>
      </c>
      <c r="L10" s="43">
        <f>'【様式4-6】淡路市子育て支援センター'!X37</f>
        <v>0</v>
      </c>
    </row>
    <row r="11" spans="1:12" x14ac:dyDescent="0.4">
      <c r="A11" s="37">
        <v>32</v>
      </c>
      <c r="B11" s="38" t="s">
        <v>47</v>
      </c>
      <c r="C11" s="39" t="s">
        <v>12</v>
      </c>
      <c r="D11" s="40">
        <v>1</v>
      </c>
      <c r="E11" s="40" t="s">
        <v>44</v>
      </c>
      <c r="F11" s="41">
        <f t="shared" si="0"/>
        <v>0</v>
      </c>
      <c r="G11" s="42">
        <f>'【様式4-6】仮屋保育所'!X41</f>
        <v>0</v>
      </c>
      <c r="H11" s="43">
        <f>'【様式4-6】仮屋保育所'!X42</f>
        <v>0</v>
      </c>
      <c r="I11" s="43">
        <f>'【様式4-6】仮屋保育所'!X43</f>
        <v>0</v>
      </c>
      <c r="J11" s="43">
        <f>'【様式4-6】仮屋保育所'!X44</f>
        <v>0</v>
      </c>
      <c r="K11" s="43">
        <f>'【様式4-6】仮屋保育所'!X45</f>
        <v>0</v>
      </c>
      <c r="L11" s="43">
        <f>'【様式4-6】仮屋保育所'!X46</f>
        <v>0</v>
      </c>
    </row>
    <row r="12" spans="1:12" x14ac:dyDescent="0.4">
      <c r="A12" s="37">
        <v>33</v>
      </c>
      <c r="B12" s="38" t="s">
        <v>48</v>
      </c>
      <c r="C12" s="39" t="s">
        <v>13</v>
      </c>
      <c r="D12" s="40">
        <v>1</v>
      </c>
      <c r="E12" s="40" t="s">
        <v>44</v>
      </c>
      <c r="F12" s="41">
        <f>SUM(G12:L12)</f>
        <v>0</v>
      </c>
      <c r="G12" s="42">
        <f>'【様式4-6】市立東浦中学校'!X165</f>
        <v>0</v>
      </c>
      <c r="H12" s="43">
        <f>'【様式4-6】市立東浦中学校'!X166</f>
        <v>0</v>
      </c>
      <c r="I12" s="43">
        <f>'【様式4-6】市立東浦中学校'!X167</f>
        <v>0</v>
      </c>
      <c r="J12" s="43">
        <f>'【様式4-6】市立東浦中学校'!X168</f>
        <v>0</v>
      </c>
      <c r="K12" s="43">
        <f>'【様式4-6】市立東浦中学校'!X169</f>
        <v>0</v>
      </c>
      <c r="L12" s="43">
        <f>'【様式4-6】市立東浦中学校'!X170</f>
        <v>0</v>
      </c>
    </row>
    <row r="13" spans="1:12" x14ac:dyDescent="0.4">
      <c r="A13" s="37">
        <v>34</v>
      </c>
      <c r="B13" s="38" t="s">
        <v>49</v>
      </c>
      <c r="C13" s="39" t="s">
        <v>14</v>
      </c>
      <c r="D13" s="40">
        <v>1</v>
      </c>
      <c r="E13" s="40" t="s">
        <v>44</v>
      </c>
      <c r="F13" s="41">
        <f t="shared" si="0"/>
        <v>0</v>
      </c>
      <c r="G13" s="42">
        <f>'【様式4-6】東浦保健センター'!X60</f>
        <v>0</v>
      </c>
      <c r="H13" s="43">
        <f>'【様式4-6】東浦保健センター'!X61</f>
        <v>0</v>
      </c>
      <c r="I13" s="43">
        <f>'【様式4-6】東浦保健センター'!X62</f>
        <v>0</v>
      </c>
      <c r="J13" s="43">
        <f>'【様式4-6】東浦保健センター'!X63</f>
        <v>0</v>
      </c>
      <c r="K13" s="43">
        <f>'【様式4-6】東浦保健センター'!X64</f>
        <v>0</v>
      </c>
      <c r="L13" s="43">
        <f>'【様式4-6】東浦保健センター'!X65</f>
        <v>0</v>
      </c>
    </row>
    <row r="14" spans="1:12" x14ac:dyDescent="0.4">
      <c r="A14" s="37">
        <v>35</v>
      </c>
      <c r="B14" s="38" t="s">
        <v>47</v>
      </c>
      <c r="C14" s="39" t="s">
        <v>15</v>
      </c>
      <c r="D14" s="40">
        <v>1</v>
      </c>
      <c r="E14" s="40" t="s">
        <v>44</v>
      </c>
      <c r="F14" s="41" t="e">
        <f t="shared" si="0"/>
        <v>#REF!</v>
      </c>
      <c r="G14" s="42" t="e">
        <f>#REF!</f>
        <v>#REF!</v>
      </c>
      <c r="H14" s="43" t="e">
        <f>#REF!</f>
        <v>#REF!</v>
      </c>
      <c r="I14" s="43" t="e">
        <f>#REF!</f>
        <v>#REF!</v>
      </c>
      <c r="J14" s="43" t="e">
        <f>#REF!</f>
        <v>#REF!</v>
      </c>
      <c r="K14" s="43" t="e">
        <f>#REF!</f>
        <v>#REF!</v>
      </c>
      <c r="L14" s="43" t="e">
        <f>#REF!</f>
        <v>#REF!</v>
      </c>
    </row>
    <row r="15" spans="1:12" x14ac:dyDescent="0.4">
      <c r="A15" s="37">
        <v>36</v>
      </c>
      <c r="B15" s="38" t="s">
        <v>50</v>
      </c>
      <c r="C15" s="39" t="s">
        <v>16</v>
      </c>
      <c r="D15" s="40">
        <v>1</v>
      </c>
      <c r="E15" s="40" t="s">
        <v>44</v>
      </c>
      <c r="F15" s="41">
        <f t="shared" si="0"/>
        <v>0</v>
      </c>
      <c r="G15" s="42">
        <f>'【様式4-6】サンシャインホール'!X119</f>
        <v>0</v>
      </c>
      <c r="H15" s="43">
        <f>'【様式4-6】サンシャインホール'!X120</f>
        <v>0</v>
      </c>
      <c r="I15" s="43">
        <f>'【様式4-6】サンシャインホール'!X121</f>
        <v>0</v>
      </c>
      <c r="J15" s="43">
        <f>'【様式4-6】サンシャインホール'!X122</f>
        <v>0</v>
      </c>
      <c r="K15" s="43">
        <f>'【様式4-6】サンシャインホール'!X123</f>
        <v>0</v>
      </c>
      <c r="L15" s="43">
        <f>'【様式4-6】サンシャインホール'!X124</f>
        <v>0</v>
      </c>
    </row>
    <row r="16" spans="1:12" x14ac:dyDescent="0.4">
      <c r="A16" s="37">
        <v>37</v>
      </c>
      <c r="B16" s="38" t="s">
        <v>51</v>
      </c>
      <c r="C16" s="39" t="s">
        <v>52</v>
      </c>
      <c r="D16" s="40">
        <v>1</v>
      </c>
      <c r="E16" s="40" t="s">
        <v>44</v>
      </c>
      <c r="F16" s="41">
        <f t="shared" si="0"/>
        <v>0</v>
      </c>
      <c r="G16" s="42">
        <f>'【様式4-6】東浦図書館'!X25</f>
        <v>0</v>
      </c>
      <c r="H16" s="43">
        <f>'【様式4-6】東浦図書館'!X26</f>
        <v>0</v>
      </c>
      <c r="I16" s="43">
        <f>'【様式4-6】東浦図書館'!X27</f>
        <v>0</v>
      </c>
      <c r="J16" s="43">
        <f>'【様式4-6】東浦図書館'!X28</f>
        <v>0</v>
      </c>
      <c r="K16" s="43">
        <f>'【様式4-6】東浦図書館'!X29</f>
        <v>0</v>
      </c>
      <c r="L16" s="43">
        <f>'【様式4-6】東浦図書館'!X30</f>
        <v>0</v>
      </c>
    </row>
    <row r="17" spans="1:12" x14ac:dyDescent="0.4">
      <c r="A17" s="37">
        <v>38</v>
      </c>
      <c r="B17" s="38" t="s">
        <v>53</v>
      </c>
      <c r="C17" s="39" t="s">
        <v>18</v>
      </c>
      <c r="D17" s="40">
        <v>1</v>
      </c>
      <c r="E17" s="40" t="s">
        <v>44</v>
      </c>
      <c r="F17" s="41">
        <f t="shared" si="0"/>
        <v>0</v>
      </c>
      <c r="G17" s="42">
        <f>'【様式4-6】東浦バスターミナル'!X31</f>
        <v>0</v>
      </c>
      <c r="H17" s="43">
        <f>'【様式4-6】東浦バスターミナル'!X31</f>
        <v>0</v>
      </c>
      <c r="I17" s="43">
        <f>'【様式4-6】東浦バスターミナル'!X31</f>
        <v>0</v>
      </c>
      <c r="J17" s="43">
        <f>'【様式4-6】東浦バスターミナル'!X31</f>
        <v>0</v>
      </c>
      <c r="K17" s="43">
        <f>'【様式4-6】東浦バスターミナル'!X31</f>
        <v>0</v>
      </c>
      <c r="L17" s="43">
        <f>'【様式4-6】東浦バスターミナル'!X31</f>
        <v>0</v>
      </c>
    </row>
    <row r="18" spans="1:12" x14ac:dyDescent="0.4">
      <c r="A18" s="37">
        <v>39</v>
      </c>
      <c r="B18" s="38" t="s">
        <v>50</v>
      </c>
      <c r="C18" s="39" t="s">
        <v>19</v>
      </c>
      <c r="D18" s="40">
        <v>1</v>
      </c>
      <c r="E18" s="40" t="s">
        <v>44</v>
      </c>
      <c r="F18" s="41">
        <f t="shared" si="0"/>
        <v>0</v>
      </c>
      <c r="G18" s="42">
        <f>'【様式4-6】中浜稔猫美術館'!X35</f>
        <v>0</v>
      </c>
      <c r="H18" s="43">
        <f>'【様式4-6】中浜稔猫美術館'!X36</f>
        <v>0</v>
      </c>
      <c r="I18" s="43">
        <f>'【様式4-6】中浜稔猫美術館'!X37</f>
        <v>0</v>
      </c>
      <c r="J18" s="43">
        <f>'【様式4-6】中浜稔猫美術館'!X38</f>
        <v>0</v>
      </c>
      <c r="K18" s="43">
        <f>'【様式4-6】中浜稔猫美術館'!X39</f>
        <v>0</v>
      </c>
      <c r="L18" s="43">
        <f>'【様式4-6】中浜稔猫美術館'!X40</f>
        <v>0</v>
      </c>
    </row>
    <row r="19" spans="1:12" x14ac:dyDescent="0.4">
      <c r="A19" s="37">
        <v>40</v>
      </c>
      <c r="B19" s="38" t="s">
        <v>50</v>
      </c>
      <c r="C19" s="39" t="s">
        <v>54</v>
      </c>
      <c r="D19" s="40">
        <v>1</v>
      </c>
      <c r="E19" s="40" t="s">
        <v>44</v>
      </c>
      <c r="F19" s="41">
        <f t="shared" si="0"/>
        <v>0</v>
      </c>
      <c r="G19" s="42">
        <f>'【様式4-6】ひがしうら陶芸体験館'!X55</f>
        <v>0</v>
      </c>
      <c r="H19" s="43">
        <f>'【様式4-6】ひがしうら陶芸体験館'!X56</f>
        <v>0</v>
      </c>
      <c r="I19" s="43">
        <f>'【様式4-6】ひがしうら陶芸体験館'!X57</f>
        <v>0</v>
      </c>
      <c r="J19" s="43">
        <f>'【様式4-6】ひがしうら陶芸体験館'!X58</f>
        <v>0</v>
      </c>
      <c r="K19" s="43">
        <f>'【様式4-6】ひがしうら陶芸体験館'!X59</f>
        <v>0</v>
      </c>
      <c r="L19" s="43">
        <f>'【様式4-6】ひがしうら陶芸体験館'!X60</f>
        <v>0</v>
      </c>
    </row>
    <row r="20" spans="1:12" x14ac:dyDescent="0.4">
      <c r="A20" s="37">
        <v>41</v>
      </c>
      <c r="B20" s="38" t="s">
        <v>55</v>
      </c>
      <c r="C20" s="39" t="s">
        <v>21</v>
      </c>
      <c r="D20" s="40">
        <v>1</v>
      </c>
      <c r="E20" s="40" t="s">
        <v>44</v>
      </c>
      <c r="F20" s="41">
        <f t="shared" si="0"/>
        <v>0</v>
      </c>
      <c r="G20" s="42">
        <f>'【様式4-6】淡路市役所東浦事務所'!X49</f>
        <v>0</v>
      </c>
      <c r="H20" s="43">
        <f>'【様式4-6】淡路市役所東浦事務所'!X50</f>
        <v>0</v>
      </c>
      <c r="I20" s="43">
        <f>'【様式4-6】淡路市役所東浦事務所'!X51</f>
        <v>0</v>
      </c>
      <c r="J20" s="43">
        <f>'【様式4-6】淡路市役所東浦事務所'!X52</f>
        <v>0</v>
      </c>
      <c r="K20" s="43">
        <f>'【様式4-6】淡路市役所東浦事務所'!X53</f>
        <v>0</v>
      </c>
      <c r="L20" s="43">
        <f>'【様式4-6】淡路市役所東浦事務所'!X54</f>
        <v>0</v>
      </c>
    </row>
    <row r="21" spans="1:12" ht="19.5" thickBot="1" x14ac:dyDescent="0.45">
      <c r="A21" s="44">
        <v>42</v>
      </c>
      <c r="B21" s="45" t="s">
        <v>42</v>
      </c>
      <c r="C21" s="46" t="s">
        <v>22</v>
      </c>
      <c r="D21" s="47">
        <v>1</v>
      </c>
      <c r="E21" s="47" t="s">
        <v>44</v>
      </c>
      <c r="F21" s="48">
        <f t="shared" si="0"/>
        <v>0</v>
      </c>
      <c r="G21" s="49">
        <f>'【様式4-6】市立浦小学校'!X114</f>
        <v>0</v>
      </c>
      <c r="H21" s="50">
        <f>'【様式4-6】市立浦小学校'!X115</f>
        <v>0</v>
      </c>
      <c r="I21" s="50">
        <f>'【様式4-6】市立浦小学校'!X116</f>
        <v>0</v>
      </c>
      <c r="J21" s="50">
        <f>'【様式4-6】市立浦小学校'!X117</f>
        <v>0</v>
      </c>
      <c r="K21" s="50">
        <f>'【様式4-6】市立浦小学校'!X118</f>
        <v>0</v>
      </c>
      <c r="L21" s="50">
        <f>'【様式4-6】市立浦小学校'!X119</f>
        <v>0</v>
      </c>
    </row>
    <row r="22" spans="1:12" ht="20.25" thickTop="1" thickBot="1" x14ac:dyDescent="0.45">
      <c r="A22" s="115" t="s">
        <v>56</v>
      </c>
      <c r="B22" s="116"/>
      <c r="C22" s="116"/>
      <c r="D22" s="116"/>
      <c r="E22" s="116"/>
      <c r="F22" s="51" t="e">
        <f t="shared" ref="F22:L22" si="1">SUM(F9:F21)</f>
        <v>#REF!</v>
      </c>
      <c r="G22" s="52" t="e">
        <f t="shared" si="1"/>
        <v>#REF!</v>
      </c>
      <c r="H22" s="53" t="e">
        <f t="shared" si="1"/>
        <v>#REF!</v>
      </c>
      <c r="I22" s="53" t="e">
        <f t="shared" si="1"/>
        <v>#REF!</v>
      </c>
      <c r="J22" s="53" t="e">
        <f t="shared" si="1"/>
        <v>#REF!</v>
      </c>
      <c r="K22" s="53" t="e">
        <f t="shared" si="1"/>
        <v>#REF!</v>
      </c>
      <c r="L22" s="53" t="e">
        <f t="shared" si="1"/>
        <v>#REF!</v>
      </c>
    </row>
    <row r="23" spans="1:12" ht="54" customHeight="1" x14ac:dyDescent="0.4">
      <c r="A23" s="111" t="s">
        <v>57</v>
      </c>
      <c r="B23" s="111"/>
      <c r="C23" s="111"/>
      <c r="D23" s="111"/>
      <c r="E23" s="111"/>
      <c r="F23" s="111"/>
      <c r="G23" s="111"/>
      <c r="H23" s="111"/>
      <c r="I23" s="111"/>
      <c r="J23" s="111"/>
      <c r="K23" s="111"/>
      <c r="L23" s="111"/>
    </row>
  </sheetData>
  <mergeCells count="6">
    <mergeCell ref="A23:L23"/>
    <mergeCell ref="A1:C1"/>
    <mergeCell ref="A3:L3"/>
    <mergeCell ref="A7:C7"/>
    <mergeCell ref="G7:L7"/>
    <mergeCell ref="A22:E22"/>
  </mergeCells>
  <phoneticPr fontId="5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17"/>
  <sheetViews>
    <sheetView showGridLines="0" view="pageBreakPreview" zoomScale="40" zoomScaleNormal="100" zoomScaleSheetLayoutView="40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58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91</v>
      </c>
      <c r="D4" s="79" t="s">
        <v>92</v>
      </c>
      <c r="E4" s="79" t="s">
        <v>93</v>
      </c>
      <c r="F4" s="79" t="s">
        <v>94</v>
      </c>
      <c r="G4" s="79">
        <v>26</v>
      </c>
      <c r="H4" s="80">
        <v>5</v>
      </c>
      <c r="I4" s="81">
        <v>1</v>
      </c>
      <c r="J4" s="82">
        <v>5</v>
      </c>
      <c r="K4" s="83"/>
      <c r="L4" s="84"/>
      <c r="M4" s="84"/>
      <c r="N4" s="85" t="s">
        <v>95</v>
      </c>
      <c r="O4" s="85">
        <v>1000</v>
      </c>
      <c r="P4" s="85"/>
      <c r="Q4" s="84"/>
      <c r="R4" s="86">
        <v>5</v>
      </c>
      <c r="S4" s="87"/>
      <c r="T4" s="88"/>
      <c r="U4" s="88"/>
      <c r="V4" s="89">
        <f t="shared" ref="V4:V67" si="0">T4*R4</f>
        <v>0</v>
      </c>
      <c r="W4" s="89">
        <f t="shared" ref="W4:W6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 t="shared" ref="AC4:AC67" si="2">G4*J4*Y4*Z4*AA4/1000*$AB$1</f>
        <v>9771.84</v>
      </c>
      <c r="AD4" s="91">
        <f>Q4*R4*Y4*Z4*AA4/1000*$AB$1</f>
        <v>0</v>
      </c>
      <c r="AE4" s="91">
        <f t="shared" ref="AE4:AE67" si="3">AC4-AD4</f>
        <v>9771.84</v>
      </c>
      <c r="AF4"/>
    </row>
    <row r="5" spans="1:32" ht="24.95" customHeight="1" x14ac:dyDescent="0.4">
      <c r="A5" s="78">
        <v>2</v>
      </c>
      <c r="B5" s="79" t="s">
        <v>90</v>
      </c>
      <c r="C5" s="79" t="s">
        <v>96</v>
      </c>
      <c r="D5" s="79" t="s">
        <v>92</v>
      </c>
      <c r="E5" s="79" t="s">
        <v>97</v>
      </c>
      <c r="F5" s="79" t="s">
        <v>98</v>
      </c>
      <c r="G5" s="79">
        <v>42</v>
      </c>
      <c r="H5" s="80">
        <v>4</v>
      </c>
      <c r="I5" s="81">
        <v>1</v>
      </c>
      <c r="J5" s="82">
        <v>4</v>
      </c>
      <c r="K5" s="83"/>
      <c r="L5" s="84"/>
      <c r="M5" s="84"/>
      <c r="N5" s="85" t="s">
        <v>95</v>
      </c>
      <c r="O5" s="85">
        <v>2500</v>
      </c>
      <c r="P5" s="85"/>
      <c r="Q5" s="84"/>
      <c r="R5" s="86">
        <v>4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si="2"/>
        <v>12628.224</v>
      </c>
      <c r="AD5" s="91">
        <f t="shared" ref="AD5:AD68" si="4">Q5*R5*Y5*Z5*AA5/1000*$AB$1</f>
        <v>0</v>
      </c>
      <c r="AE5" s="91">
        <f t="shared" si="3"/>
        <v>12628.224</v>
      </c>
      <c r="AF5"/>
    </row>
    <row r="6" spans="1:32" ht="24.95" customHeight="1" x14ac:dyDescent="0.4">
      <c r="A6" s="78">
        <v>3</v>
      </c>
      <c r="B6" s="79" t="s">
        <v>90</v>
      </c>
      <c r="C6" s="79" t="s">
        <v>96</v>
      </c>
      <c r="D6" s="79" t="s">
        <v>92</v>
      </c>
      <c r="E6" s="79" t="s">
        <v>93</v>
      </c>
      <c r="F6" s="79" t="s">
        <v>99</v>
      </c>
      <c r="G6" s="79">
        <v>26</v>
      </c>
      <c r="H6" s="80">
        <v>1</v>
      </c>
      <c r="I6" s="81">
        <v>1</v>
      </c>
      <c r="J6" s="82">
        <v>1</v>
      </c>
      <c r="K6" s="83"/>
      <c r="L6" s="84"/>
      <c r="M6" s="84"/>
      <c r="N6" s="85" t="s">
        <v>95</v>
      </c>
      <c r="O6" s="85">
        <v>1000</v>
      </c>
      <c r="P6" s="85"/>
      <c r="Q6" s="84"/>
      <c r="R6" s="86">
        <v>1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2"/>
        <v>1954.3679999999999</v>
      </c>
      <c r="AD6" s="91">
        <f t="shared" si="4"/>
        <v>0</v>
      </c>
      <c r="AE6" s="91">
        <f t="shared" si="3"/>
        <v>1954.3679999999999</v>
      </c>
      <c r="AF6"/>
    </row>
    <row r="7" spans="1:32" ht="24.95" customHeight="1" x14ac:dyDescent="0.4">
      <c r="A7" s="78">
        <v>4</v>
      </c>
      <c r="B7" s="79" t="s">
        <v>90</v>
      </c>
      <c r="C7" s="79" t="s">
        <v>96</v>
      </c>
      <c r="D7" s="79" t="s">
        <v>92</v>
      </c>
      <c r="E7" s="79" t="s">
        <v>100</v>
      </c>
      <c r="F7" s="79" t="s">
        <v>101</v>
      </c>
      <c r="G7" s="79">
        <v>15</v>
      </c>
      <c r="H7" s="80">
        <v>4</v>
      </c>
      <c r="I7" s="81">
        <v>1</v>
      </c>
      <c r="J7" s="82">
        <v>4</v>
      </c>
      <c r="K7" s="83"/>
      <c r="L7" s="84"/>
      <c r="M7" s="84"/>
      <c r="N7" s="85" t="s">
        <v>95</v>
      </c>
      <c r="O7" s="85">
        <v>700</v>
      </c>
      <c r="P7" s="85"/>
      <c r="Q7" s="84"/>
      <c r="R7" s="86">
        <v>4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2"/>
        <v>4510.08</v>
      </c>
      <c r="AD7" s="91">
        <f t="shared" si="4"/>
        <v>0</v>
      </c>
      <c r="AE7" s="91">
        <f t="shared" si="3"/>
        <v>4510.08</v>
      </c>
      <c r="AF7"/>
    </row>
    <row r="8" spans="1:32" ht="24.95" customHeight="1" x14ac:dyDescent="0.4">
      <c r="A8" s="78">
        <v>5</v>
      </c>
      <c r="B8" s="79" t="s">
        <v>90</v>
      </c>
      <c r="C8" s="79" t="s">
        <v>102</v>
      </c>
      <c r="D8" s="79" t="s">
        <v>92</v>
      </c>
      <c r="E8" s="79" t="s">
        <v>103</v>
      </c>
      <c r="F8" s="79" t="s">
        <v>104</v>
      </c>
      <c r="G8" s="79">
        <v>66</v>
      </c>
      <c r="H8" s="80">
        <v>12</v>
      </c>
      <c r="I8" s="81">
        <v>1</v>
      </c>
      <c r="J8" s="82">
        <v>12</v>
      </c>
      <c r="K8" s="83"/>
      <c r="L8" s="84"/>
      <c r="M8" s="84"/>
      <c r="N8" s="85" t="s">
        <v>95</v>
      </c>
      <c r="O8" s="85">
        <v>4200</v>
      </c>
      <c r="P8" s="85"/>
      <c r="Q8" s="84"/>
      <c r="R8" s="86">
        <v>12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2"/>
        <v>59533.056000000004</v>
      </c>
      <c r="AD8" s="91">
        <f t="shared" si="4"/>
        <v>0</v>
      </c>
      <c r="AE8" s="91">
        <f t="shared" si="3"/>
        <v>59533.056000000004</v>
      </c>
      <c r="AF8"/>
    </row>
    <row r="9" spans="1:32" ht="24.95" customHeight="1" x14ac:dyDescent="0.4">
      <c r="A9" s="78">
        <v>6</v>
      </c>
      <c r="B9" s="79" t="s">
        <v>90</v>
      </c>
      <c r="C9" s="79" t="s">
        <v>102</v>
      </c>
      <c r="D9" s="79" t="s">
        <v>92</v>
      </c>
      <c r="E9" s="79" t="s">
        <v>105</v>
      </c>
      <c r="F9" s="79" t="s">
        <v>106</v>
      </c>
      <c r="G9" s="79">
        <v>60</v>
      </c>
      <c r="H9" s="80">
        <v>6</v>
      </c>
      <c r="I9" s="81">
        <v>1</v>
      </c>
      <c r="J9" s="82">
        <v>6</v>
      </c>
      <c r="K9" s="83"/>
      <c r="L9" s="84"/>
      <c r="M9" s="84"/>
      <c r="N9" s="85" t="s">
        <v>95</v>
      </c>
      <c r="O9" s="85">
        <v>800</v>
      </c>
      <c r="P9" s="85"/>
      <c r="Q9" s="84"/>
      <c r="R9" s="86">
        <v>6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2"/>
        <v>27060.48</v>
      </c>
      <c r="AD9" s="91">
        <f t="shared" si="4"/>
        <v>0</v>
      </c>
      <c r="AE9" s="91">
        <f t="shared" si="3"/>
        <v>27060.48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102</v>
      </c>
      <c r="D10" s="79" t="s">
        <v>92</v>
      </c>
      <c r="E10" s="79" t="s">
        <v>97</v>
      </c>
      <c r="F10" s="79" t="s">
        <v>107</v>
      </c>
      <c r="G10" s="79">
        <v>42</v>
      </c>
      <c r="H10" s="80">
        <v>2</v>
      </c>
      <c r="I10" s="81">
        <v>1</v>
      </c>
      <c r="J10" s="82">
        <v>2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2"/>
        <v>6314.1120000000001</v>
      </c>
      <c r="AD10" s="91">
        <f t="shared" si="4"/>
        <v>0</v>
      </c>
      <c r="AE10" s="91">
        <f t="shared" si="3"/>
        <v>6314.1120000000001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102</v>
      </c>
      <c r="D11" s="79" t="s">
        <v>92</v>
      </c>
      <c r="E11" s="79" t="s">
        <v>97</v>
      </c>
      <c r="F11" s="79" t="s">
        <v>101</v>
      </c>
      <c r="G11" s="79">
        <v>42</v>
      </c>
      <c r="H11" s="80">
        <v>1</v>
      </c>
      <c r="I11" s="81">
        <v>1</v>
      </c>
      <c r="J11" s="82">
        <v>1</v>
      </c>
      <c r="K11" s="83"/>
      <c r="L11" s="84"/>
      <c r="M11" s="84"/>
      <c r="N11" s="85" t="s">
        <v>95</v>
      </c>
      <c r="O11" s="85">
        <v>2500</v>
      </c>
      <c r="P11" s="85"/>
      <c r="Q11" s="84"/>
      <c r="R11" s="86">
        <v>1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2"/>
        <v>3157.056</v>
      </c>
      <c r="AD11" s="91">
        <f t="shared" si="4"/>
        <v>0</v>
      </c>
      <c r="AE11" s="91">
        <f t="shared" si="3"/>
        <v>3157.056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108</v>
      </c>
      <c r="D12" s="79" t="s">
        <v>92</v>
      </c>
      <c r="E12" s="79" t="s">
        <v>97</v>
      </c>
      <c r="F12" s="79" t="s">
        <v>101</v>
      </c>
      <c r="G12" s="79">
        <v>42</v>
      </c>
      <c r="H12" s="80">
        <v>1</v>
      </c>
      <c r="I12" s="81">
        <v>1</v>
      </c>
      <c r="J12" s="82">
        <v>1</v>
      </c>
      <c r="K12" s="83"/>
      <c r="L12" s="84"/>
      <c r="M12" s="84"/>
      <c r="N12" s="85" t="s">
        <v>95</v>
      </c>
      <c r="O12" s="85">
        <v>2500</v>
      </c>
      <c r="P12" s="85"/>
      <c r="Q12" s="84"/>
      <c r="R12" s="86">
        <v>1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2"/>
        <v>3157.056</v>
      </c>
      <c r="AD12" s="91">
        <f t="shared" si="4"/>
        <v>0</v>
      </c>
      <c r="AE12" s="91">
        <f t="shared" si="3"/>
        <v>3157.056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109</v>
      </c>
      <c r="D13" s="79" t="s">
        <v>92</v>
      </c>
      <c r="E13" s="79" t="s">
        <v>93</v>
      </c>
      <c r="F13" s="79" t="s">
        <v>94</v>
      </c>
      <c r="G13" s="79">
        <v>26</v>
      </c>
      <c r="H13" s="80">
        <v>7</v>
      </c>
      <c r="I13" s="81">
        <v>1</v>
      </c>
      <c r="J13" s="82">
        <v>7</v>
      </c>
      <c r="K13" s="83"/>
      <c r="L13" s="84"/>
      <c r="M13" s="84"/>
      <c r="N13" s="85" t="s">
        <v>95</v>
      </c>
      <c r="O13" s="85">
        <v>1000</v>
      </c>
      <c r="P13" s="85"/>
      <c r="Q13" s="84"/>
      <c r="R13" s="86">
        <v>7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2"/>
        <v>13680.576000000001</v>
      </c>
      <c r="AD13" s="91">
        <f t="shared" si="4"/>
        <v>0</v>
      </c>
      <c r="AE13" s="91">
        <f t="shared" si="3"/>
        <v>13680.576000000001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96</v>
      </c>
      <c r="D14" s="79" t="s">
        <v>92</v>
      </c>
      <c r="E14" s="79" t="s">
        <v>97</v>
      </c>
      <c r="F14" s="79" t="s">
        <v>98</v>
      </c>
      <c r="G14" s="79">
        <v>42</v>
      </c>
      <c r="H14" s="80">
        <v>2</v>
      </c>
      <c r="I14" s="81">
        <v>1</v>
      </c>
      <c r="J14" s="82">
        <v>2</v>
      </c>
      <c r="K14" s="83"/>
      <c r="L14" s="84"/>
      <c r="M14" s="84"/>
      <c r="N14" s="85" t="s">
        <v>95</v>
      </c>
      <c r="O14" s="85">
        <v>2500</v>
      </c>
      <c r="P14" s="85"/>
      <c r="Q14" s="84"/>
      <c r="R14" s="86">
        <v>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2"/>
        <v>6314.1120000000001</v>
      </c>
      <c r="AD14" s="91">
        <f t="shared" si="4"/>
        <v>0</v>
      </c>
      <c r="AE14" s="91">
        <f t="shared" si="3"/>
        <v>6314.1120000000001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96</v>
      </c>
      <c r="D15" s="79" t="s">
        <v>92</v>
      </c>
      <c r="E15" s="79" t="s">
        <v>100</v>
      </c>
      <c r="F15" s="79" t="s">
        <v>101</v>
      </c>
      <c r="G15" s="79">
        <v>15</v>
      </c>
      <c r="H15" s="80">
        <v>3</v>
      </c>
      <c r="I15" s="81">
        <v>1</v>
      </c>
      <c r="J15" s="82">
        <v>3</v>
      </c>
      <c r="K15" s="83"/>
      <c r="L15" s="84"/>
      <c r="M15" s="84"/>
      <c r="N15" s="85" t="s">
        <v>95</v>
      </c>
      <c r="O15" s="85">
        <v>700</v>
      </c>
      <c r="P15" s="85"/>
      <c r="Q15" s="84"/>
      <c r="R15" s="86">
        <v>3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2"/>
        <v>3382.56</v>
      </c>
      <c r="AD15" s="91">
        <f t="shared" si="4"/>
        <v>0</v>
      </c>
      <c r="AE15" s="91">
        <f t="shared" si="3"/>
        <v>3382.56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110</v>
      </c>
      <c r="D16" s="79" t="s">
        <v>92</v>
      </c>
      <c r="E16" s="79" t="s">
        <v>93</v>
      </c>
      <c r="F16" s="79" t="s">
        <v>99</v>
      </c>
      <c r="G16" s="79">
        <v>26</v>
      </c>
      <c r="H16" s="80">
        <v>1</v>
      </c>
      <c r="I16" s="81">
        <v>1</v>
      </c>
      <c r="J16" s="82">
        <v>1</v>
      </c>
      <c r="K16" s="83"/>
      <c r="L16" s="84"/>
      <c r="M16" s="84"/>
      <c r="N16" s="85" t="s">
        <v>95</v>
      </c>
      <c r="O16" s="85">
        <v>1000</v>
      </c>
      <c r="P16" s="85"/>
      <c r="Q16" s="84"/>
      <c r="R16" s="86">
        <v>1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2"/>
        <v>1954.3679999999999</v>
      </c>
      <c r="AD16" s="91">
        <f t="shared" si="4"/>
        <v>0</v>
      </c>
      <c r="AE16" s="91">
        <f t="shared" si="3"/>
        <v>1954.3679999999999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110</v>
      </c>
      <c r="D17" s="79" t="s">
        <v>92</v>
      </c>
      <c r="E17" s="79" t="s">
        <v>97</v>
      </c>
      <c r="F17" s="79" t="s">
        <v>98</v>
      </c>
      <c r="G17" s="79">
        <v>42</v>
      </c>
      <c r="H17" s="80">
        <v>8</v>
      </c>
      <c r="I17" s="81">
        <v>2</v>
      </c>
      <c r="J17" s="82">
        <v>16</v>
      </c>
      <c r="K17" s="83"/>
      <c r="L17" s="84"/>
      <c r="M17" s="84"/>
      <c r="N17" s="85" t="s">
        <v>95</v>
      </c>
      <c r="O17" s="85">
        <v>2500</v>
      </c>
      <c r="P17" s="85"/>
      <c r="Q17" s="84"/>
      <c r="R17" s="86">
        <v>16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2"/>
        <v>50512.896000000001</v>
      </c>
      <c r="AD17" s="91">
        <f t="shared" si="4"/>
        <v>0</v>
      </c>
      <c r="AE17" s="91">
        <f t="shared" si="3"/>
        <v>50512.896000000001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110</v>
      </c>
      <c r="D18" s="79" t="s">
        <v>92</v>
      </c>
      <c r="E18" s="79" t="s">
        <v>97</v>
      </c>
      <c r="F18" s="79" t="s">
        <v>111</v>
      </c>
      <c r="G18" s="79">
        <v>42</v>
      </c>
      <c r="H18" s="80">
        <v>1</v>
      </c>
      <c r="I18" s="81">
        <v>1</v>
      </c>
      <c r="J18" s="82">
        <v>1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1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2"/>
        <v>3157.056</v>
      </c>
      <c r="AD18" s="91">
        <f t="shared" si="4"/>
        <v>0</v>
      </c>
      <c r="AE18" s="91">
        <f t="shared" si="3"/>
        <v>3157.056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112</v>
      </c>
      <c r="D19" s="79" t="s">
        <v>92</v>
      </c>
      <c r="E19" s="79" t="s">
        <v>93</v>
      </c>
      <c r="F19" s="79" t="s">
        <v>113</v>
      </c>
      <c r="G19" s="79">
        <v>26</v>
      </c>
      <c r="H19" s="80">
        <v>5</v>
      </c>
      <c r="I19" s="81">
        <v>1</v>
      </c>
      <c r="J19" s="82">
        <v>5</v>
      </c>
      <c r="K19" s="83"/>
      <c r="L19" s="84"/>
      <c r="M19" s="84"/>
      <c r="N19" s="85" t="s">
        <v>95</v>
      </c>
      <c r="O19" s="85">
        <v>1000</v>
      </c>
      <c r="P19" s="85"/>
      <c r="Q19" s="84"/>
      <c r="R19" s="86">
        <v>5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2"/>
        <v>9771.84</v>
      </c>
      <c r="AD19" s="91">
        <f t="shared" si="4"/>
        <v>0</v>
      </c>
      <c r="AE19" s="91">
        <f t="shared" si="3"/>
        <v>9771.84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112</v>
      </c>
      <c r="D20" s="79" t="s">
        <v>92</v>
      </c>
      <c r="E20" s="79" t="s">
        <v>105</v>
      </c>
      <c r="F20" s="79" t="s">
        <v>114</v>
      </c>
      <c r="G20" s="79">
        <v>60</v>
      </c>
      <c r="H20" s="80">
        <v>1</v>
      </c>
      <c r="I20" s="81">
        <v>1</v>
      </c>
      <c r="J20" s="82">
        <v>1</v>
      </c>
      <c r="K20" s="83"/>
      <c r="L20" s="84"/>
      <c r="M20" s="84"/>
      <c r="N20" s="85" t="s">
        <v>115</v>
      </c>
      <c r="O20" s="85">
        <v>800</v>
      </c>
      <c r="P20" s="85"/>
      <c r="Q20" s="84"/>
      <c r="R20" s="86">
        <v>1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2"/>
        <v>4510.08</v>
      </c>
      <c r="AD20" s="91">
        <f t="shared" si="4"/>
        <v>0</v>
      </c>
      <c r="AE20" s="91">
        <f t="shared" si="3"/>
        <v>4510.08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116</v>
      </c>
      <c r="D21" s="79" t="s">
        <v>92</v>
      </c>
      <c r="E21" s="79" t="s">
        <v>97</v>
      </c>
      <c r="F21" s="79" t="s">
        <v>98</v>
      </c>
      <c r="G21" s="79">
        <v>42</v>
      </c>
      <c r="H21" s="80">
        <v>6</v>
      </c>
      <c r="I21" s="81">
        <v>2</v>
      </c>
      <c r="J21" s="82">
        <v>12</v>
      </c>
      <c r="K21" s="83"/>
      <c r="L21" s="84"/>
      <c r="M21" s="84"/>
      <c r="N21" s="85" t="s">
        <v>95</v>
      </c>
      <c r="O21" s="85">
        <v>3300</v>
      </c>
      <c r="P21" s="85"/>
      <c r="Q21" s="84"/>
      <c r="R21" s="86">
        <v>12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2"/>
        <v>37884.671999999999</v>
      </c>
      <c r="AD21" s="91">
        <f t="shared" si="4"/>
        <v>0</v>
      </c>
      <c r="AE21" s="91">
        <f t="shared" si="3"/>
        <v>37884.671999999999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116</v>
      </c>
      <c r="D22" s="79" t="s">
        <v>92</v>
      </c>
      <c r="E22" s="79" t="s">
        <v>97</v>
      </c>
      <c r="F22" s="79" t="s">
        <v>111</v>
      </c>
      <c r="G22" s="79">
        <v>42</v>
      </c>
      <c r="H22" s="80">
        <v>1</v>
      </c>
      <c r="I22" s="81">
        <v>1</v>
      </c>
      <c r="J22" s="82">
        <v>1</v>
      </c>
      <c r="K22" s="83"/>
      <c r="L22" s="84"/>
      <c r="M22" s="84"/>
      <c r="N22" s="85" t="s">
        <v>95</v>
      </c>
      <c r="O22" s="85">
        <v>2500</v>
      </c>
      <c r="P22" s="85"/>
      <c r="Q22" s="84"/>
      <c r="R22" s="86">
        <v>1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2"/>
        <v>3157.056</v>
      </c>
      <c r="AD22" s="91">
        <f t="shared" si="4"/>
        <v>0</v>
      </c>
      <c r="AE22" s="91">
        <f t="shared" si="3"/>
        <v>3157.056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117</v>
      </c>
      <c r="D23" s="79" t="s">
        <v>92</v>
      </c>
      <c r="E23" s="79" t="s">
        <v>97</v>
      </c>
      <c r="F23" s="79" t="s">
        <v>98</v>
      </c>
      <c r="G23" s="79">
        <v>42</v>
      </c>
      <c r="H23" s="80">
        <v>3</v>
      </c>
      <c r="I23" s="81">
        <v>2</v>
      </c>
      <c r="J23" s="82">
        <v>6</v>
      </c>
      <c r="K23" s="83"/>
      <c r="L23" s="84"/>
      <c r="M23" s="84"/>
      <c r="N23" s="85" t="s">
        <v>95</v>
      </c>
      <c r="O23" s="85">
        <v>3300</v>
      </c>
      <c r="P23" s="85"/>
      <c r="Q23" s="84"/>
      <c r="R23" s="86">
        <v>6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2"/>
        <v>18942.335999999999</v>
      </c>
      <c r="AD23" s="91">
        <f t="shared" si="4"/>
        <v>0</v>
      </c>
      <c r="AE23" s="91">
        <f t="shared" si="3"/>
        <v>18942.335999999999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118</v>
      </c>
      <c r="D24" s="79" t="s">
        <v>92</v>
      </c>
      <c r="E24" s="79" t="s">
        <v>97</v>
      </c>
      <c r="F24" s="79" t="s">
        <v>98</v>
      </c>
      <c r="G24" s="79">
        <v>42</v>
      </c>
      <c r="H24" s="80">
        <v>6</v>
      </c>
      <c r="I24" s="81">
        <v>2</v>
      </c>
      <c r="J24" s="82">
        <v>12</v>
      </c>
      <c r="K24" s="83"/>
      <c r="L24" s="84"/>
      <c r="M24" s="84"/>
      <c r="N24" s="85" t="s">
        <v>95</v>
      </c>
      <c r="O24" s="85">
        <v>3300</v>
      </c>
      <c r="P24" s="85"/>
      <c r="Q24" s="84"/>
      <c r="R24" s="86">
        <v>12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2"/>
        <v>37884.671999999999</v>
      </c>
      <c r="AD24" s="91">
        <f t="shared" si="4"/>
        <v>0</v>
      </c>
      <c r="AE24" s="91">
        <f t="shared" si="3"/>
        <v>37884.671999999999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118</v>
      </c>
      <c r="D25" s="79" t="s">
        <v>92</v>
      </c>
      <c r="E25" s="79" t="s">
        <v>97</v>
      </c>
      <c r="F25" s="79" t="s">
        <v>111</v>
      </c>
      <c r="G25" s="79">
        <v>42</v>
      </c>
      <c r="H25" s="80">
        <v>1</v>
      </c>
      <c r="I25" s="81">
        <v>1</v>
      </c>
      <c r="J25" s="82">
        <v>1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1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2"/>
        <v>3157.056</v>
      </c>
      <c r="AD25" s="91">
        <f t="shared" si="4"/>
        <v>0</v>
      </c>
      <c r="AE25" s="91">
        <f t="shared" si="3"/>
        <v>3157.056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117</v>
      </c>
      <c r="D26" s="79" t="s">
        <v>92</v>
      </c>
      <c r="E26" s="79" t="s">
        <v>97</v>
      </c>
      <c r="F26" s="79" t="s">
        <v>98</v>
      </c>
      <c r="G26" s="79">
        <v>42</v>
      </c>
      <c r="H26" s="80">
        <v>3</v>
      </c>
      <c r="I26" s="81">
        <v>2</v>
      </c>
      <c r="J26" s="82">
        <v>6</v>
      </c>
      <c r="K26" s="83"/>
      <c r="L26" s="84"/>
      <c r="M26" s="84"/>
      <c r="N26" s="85" t="s">
        <v>95</v>
      </c>
      <c r="O26" s="85">
        <v>3300</v>
      </c>
      <c r="P26" s="85"/>
      <c r="Q26" s="84"/>
      <c r="R26" s="86">
        <v>6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2"/>
        <v>18942.335999999999</v>
      </c>
      <c r="AD26" s="91">
        <f t="shared" si="4"/>
        <v>0</v>
      </c>
      <c r="AE26" s="91">
        <f t="shared" si="3"/>
        <v>18942.335999999999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119</v>
      </c>
      <c r="D27" s="79" t="s">
        <v>92</v>
      </c>
      <c r="E27" s="79" t="s">
        <v>97</v>
      </c>
      <c r="F27" s="79" t="s">
        <v>98</v>
      </c>
      <c r="G27" s="79">
        <v>42</v>
      </c>
      <c r="H27" s="80">
        <v>6</v>
      </c>
      <c r="I27" s="81">
        <v>2</v>
      </c>
      <c r="J27" s="82">
        <v>12</v>
      </c>
      <c r="K27" s="83"/>
      <c r="L27" s="84"/>
      <c r="M27" s="84"/>
      <c r="N27" s="85" t="s">
        <v>95</v>
      </c>
      <c r="O27" s="85">
        <v>3300</v>
      </c>
      <c r="P27" s="85"/>
      <c r="Q27" s="84"/>
      <c r="R27" s="86">
        <v>12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2"/>
        <v>37884.671999999999</v>
      </c>
      <c r="AD27" s="91">
        <f t="shared" si="4"/>
        <v>0</v>
      </c>
      <c r="AE27" s="91">
        <f t="shared" si="3"/>
        <v>37884.671999999999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119</v>
      </c>
      <c r="D28" s="79" t="s">
        <v>92</v>
      </c>
      <c r="E28" s="79" t="s">
        <v>97</v>
      </c>
      <c r="F28" s="79" t="s">
        <v>111</v>
      </c>
      <c r="G28" s="79">
        <v>42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2"/>
        <v>3157.056</v>
      </c>
      <c r="AD28" s="91">
        <f t="shared" si="4"/>
        <v>0</v>
      </c>
      <c r="AE28" s="91">
        <f t="shared" si="3"/>
        <v>3157.056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117</v>
      </c>
      <c r="D29" s="79" t="s">
        <v>92</v>
      </c>
      <c r="E29" s="79" t="s">
        <v>97</v>
      </c>
      <c r="F29" s="79" t="s">
        <v>98</v>
      </c>
      <c r="G29" s="79">
        <v>42</v>
      </c>
      <c r="H29" s="80">
        <v>3</v>
      </c>
      <c r="I29" s="81">
        <v>2</v>
      </c>
      <c r="J29" s="82">
        <v>6</v>
      </c>
      <c r="K29" s="83"/>
      <c r="L29" s="84"/>
      <c r="M29" s="84"/>
      <c r="N29" s="85" t="s">
        <v>95</v>
      </c>
      <c r="O29" s="85">
        <v>3300</v>
      </c>
      <c r="P29" s="85"/>
      <c r="Q29" s="84"/>
      <c r="R29" s="86">
        <v>6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2"/>
        <v>18942.335999999999</v>
      </c>
      <c r="AD29" s="91">
        <f t="shared" si="4"/>
        <v>0</v>
      </c>
      <c r="AE29" s="91">
        <f t="shared" si="3"/>
        <v>18942.335999999999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120</v>
      </c>
      <c r="D30" s="79" t="s">
        <v>92</v>
      </c>
      <c r="E30" s="79" t="s">
        <v>97</v>
      </c>
      <c r="F30" s="79" t="s">
        <v>98</v>
      </c>
      <c r="G30" s="79">
        <v>42</v>
      </c>
      <c r="H30" s="80">
        <v>6</v>
      </c>
      <c r="I30" s="81">
        <v>2</v>
      </c>
      <c r="J30" s="82">
        <v>12</v>
      </c>
      <c r="K30" s="83"/>
      <c r="L30" s="84"/>
      <c r="M30" s="84"/>
      <c r="N30" s="85" t="s">
        <v>95</v>
      </c>
      <c r="O30" s="85">
        <v>3300</v>
      </c>
      <c r="P30" s="85"/>
      <c r="Q30" s="84"/>
      <c r="R30" s="86">
        <v>12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2"/>
        <v>37884.671999999999</v>
      </c>
      <c r="AD30" s="91">
        <f t="shared" si="4"/>
        <v>0</v>
      </c>
      <c r="AE30" s="91">
        <f t="shared" si="3"/>
        <v>37884.671999999999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120</v>
      </c>
      <c r="D31" s="79" t="s">
        <v>92</v>
      </c>
      <c r="E31" s="79" t="s">
        <v>97</v>
      </c>
      <c r="F31" s="79" t="s">
        <v>111</v>
      </c>
      <c r="G31" s="79">
        <v>42</v>
      </c>
      <c r="H31" s="80">
        <v>1</v>
      </c>
      <c r="I31" s="81">
        <v>1</v>
      </c>
      <c r="J31" s="82">
        <v>1</v>
      </c>
      <c r="K31" s="83"/>
      <c r="L31" s="84"/>
      <c r="M31" s="84"/>
      <c r="N31" s="85" t="s">
        <v>95</v>
      </c>
      <c r="O31" s="85">
        <v>2500</v>
      </c>
      <c r="P31" s="85"/>
      <c r="Q31" s="84"/>
      <c r="R31" s="86">
        <v>1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2"/>
        <v>3157.056</v>
      </c>
      <c r="AD31" s="91">
        <f t="shared" si="4"/>
        <v>0</v>
      </c>
      <c r="AE31" s="91">
        <f t="shared" si="3"/>
        <v>3157.056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117</v>
      </c>
      <c r="D32" s="79" t="s">
        <v>92</v>
      </c>
      <c r="E32" s="79" t="s">
        <v>97</v>
      </c>
      <c r="F32" s="79" t="s">
        <v>98</v>
      </c>
      <c r="G32" s="79">
        <v>42</v>
      </c>
      <c r="H32" s="80">
        <v>3</v>
      </c>
      <c r="I32" s="81">
        <v>2</v>
      </c>
      <c r="J32" s="82">
        <v>6</v>
      </c>
      <c r="K32" s="83"/>
      <c r="L32" s="84"/>
      <c r="M32" s="84"/>
      <c r="N32" s="85" t="s">
        <v>95</v>
      </c>
      <c r="O32" s="85">
        <v>3300</v>
      </c>
      <c r="P32" s="85"/>
      <c r="Q32" s="84"/>
      <c r="R32" s="86">
        <v>6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2"/>
        <v>18942.335999999999</v>
      </c>
      <c r="AD32" s="91">
        <f t="shared" si="4"/>
        <v>0</v>
      </c>
      <c r="AE32" s="91">
        <f t="shared" si="3"/>
        <v>18942.335999999999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121</v>
      </c>
      <c r="D33" s="79" t="s">
        <v>92</v>
      </c>
      <c r="E33" s="79" t="s">
        <v>97</v>
      </c>
      <c r="F33" s="79" t="s">
        <v>98</v>
      </c>
      <c r="G33" s="79">
        <v>42</v>
      </c>
      <c r="H33" s="80">
        <v>6</v>
      </c>
      <c r="I33" s="81">
        <v>2</v>
      </c>
      <c r="J33" s="82">
        <v>12</v>
      </c>
      <c r="K33" s="83"/>
      <c r="L33" s="84"/>
      <c r="M33" s="84"/>
      <c r="N33" s="85" t="s">
        <v>95</v>
      </c>
      <c r="O33" s="85">
        <v>3300</v>
      </c>
      <c r="P33" s="85"/>
      <c r="Q33" s="84"/>
      <c r="R33" s="86">
        <v>12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2"/>
        <v>37884.671999999999</v>
      </c>
      <c r="AD33" s="91">
        <f t="shared" si="4"/>
        <v>0</v>
      </c>
      <c r="AE33" s="91">
        <f t="shared" si="3"/>
        <v>37884.671999999999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121</v>
      </c>
      <c r="D34" s="79" t="s">
        <v>92</v>
      </c>
      <c r="E34" s="79" t="s">
        <v>97</v>
      </c>
      <c r="F34" s="79" t="s">
        <v>111</v>
      </c>
      <c r="G34" s="79">
        <v>42</v>
      </c>
      <c r="H34" s="80">
        <v>1</v>
      </c>
      <c r="I34" s="81">
        <v>1</v>
      </c>
      <c r="J34" s="82">
        <v>1</v>
      </c>
      <c r="K34" s="83"/>
      <c r="L34" s="84"/>
      <c r="M34" s="84"/>
      <c r="N34" s="85" t="s">
        <v>95</v>
      </c>
      <c r="O34" s="85">
        <v>2500</v>
      </c>
      <c r="P34" s="85"/>
      <c r="Q34" s="84"/>
      <c r="R34" s="86">
        <v>1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2"/>
        <v>3157.056</v>
      </c>
      <c r="AD34" s="91">
        <f t="shared" si="4"/>
        <v>0</v>
      </c>
      <c r="AE34" s="91">
        <f t="shared" si="3"/>
        <v>3157.056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117</v>
      </c>
      <c r="D35" s="79" t="s">
        <v>92</v>
      </c>
      <c r="E35" s="79" t="s">
        <v>97</v>
      </c>
      <c r="F35" s="79" t="s">
        <v>98</v>
      </c>
      <c r="G35" s="79">
        <v>42</v>
      </c>
      <c r="H35" s="80">
        <v>3</v>
      </c>
      <c r="I35" s="81">
        <v>2</v>
      </c>
      <c r="J35" s="82">
        <v>6</v>
      </c>
      <c r="K35" s="83"/>
      <c r="L35" s="84"/>
      <c r="M35" s="84"/>
      <c r="N35" s="85" t="s">
        <v>95</v>
      </c>
      <c r="O35" s="85">
        <v>3300</v>
      </c>
      <c r="P35" s="85"/>
      <c r="Q35" s="84"/>
      <c r="R35" s="86">
        <v>6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2"/>
        <v>18942.335999999999</v>
      </c>
      <c r="AD35" s="91">
        <f t="shared" si="4"/>
        <v>0</v>
      </c>
      <c r="AE35" s="91">
        <f t="shared" si="3"/>
        <v>18942.335999999999</v>
      </c>
      <c r="AF35"/>
    </row>
    <row r="36" spans="1:32" ht="24.95" customHeight="1" x14ac:dyDescent="0.4">
      <c r="A36" s="78">
        <v>33</v>
      </c>
      <c r="B36" s="79" t="s">
        <v>90</v>
      </c>
      <c r="C36" s="79" t="s">
        <v>122</v>
      </c>
      <c r="D36" s="79" t="s">
        <v>92</v>
      </c>
      <c r="E36" s="79" t="s">
        <v>97</v>
      </c>
      <c r="F36" s="79" t="s">
        <v>98</v>
      </c>
      <c r="G36" s="79">
        <v>42</v>
      </c>
      <c r="H36" s="80">
        <v>6</v>
      </c>
      <c r="I36" s="81">
        <v>2</v>
      </c>
      <c r="J36" s="82">
        <v>12</v>
      </c>
      <c r="K36" s="83"/>
      <c r="L36" s="84"/>
      <c r="M36" s="84"/>
      <c r="N36" s="85" t="s">
        <v>95</v>
      </c>
      <c r="O36" s="85">
        <v>3300</v>
      </c>
      <c r="P36" s="85"/>
      <c r="Q36" s="84"/>
      <c r="R36" s="86">
        <v>12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2"/>
        <v>37884.671999999999</v>
      </c>
      <c r="AD36" s="91">
        <f t="shared" si="4"/>
        <v>0</v>
      </c>
      <c r="AE36" s="91">
        <f t="shared" si="3"/>
        <v>37884.671999999999</v>
      </c>
      <c r="AF36"/>
    </row>
    <row r="37" spans="1:32" ht="24.95" customHeight="1" x14ac:dyDescent="0.4">
      <c r="A37" s="78">
        <v>34</v>
      </c>
      <c r="B37" s="79" t="s">
        <v>90</v>
      </c>
      <c r="C37" s="79" t="s">
        <v>122</v>
      </c>
      <c r="D37" s="79" t="s">
        <v>92</v>
      </c>
      <c r="E37" s="79" t="s">
        <v>97</v>
      </c>
      <c r="F37" s="79" t="s">
        <v>111</v>
      </c>
      <c r="G37" s="79">
        <v>42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2500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2"/>
        <v>3157.056</v>
      </c>
      <c r="AD37" s="91">
        <f t="shared" si="4"/>
        <v>0</v>
      </c>
      <c r="AE37" s="91">
        <f t="shared" si="3"/>
        <v>3157.056</v>
      </c>
      <c r="AF37"/>
    </row>
    <row r="38" spans="1:32" ht="24.95" customHeight="1" x14ac:dyDescent="0.4">
      <c r="A38" s="78">
        <v>35</v>
      </c>
      <c r="B38" s="79" t="s">
        <v>90</v>
      </c>
      <c r="C38" s="79" t="s">
        <v>117</v>
      </c>
      <c r="D38" s="79" t="s">
        <v>92</v>
      </c>
      <c r="E38" s="79" t="s">
        <v>97</v>
      </c>
      <c r="F38" s="79" t="s">
        <v>98</v>
      </c>
      <c r="G38" s="79">
        <v>42</v>
      </c>
      <c r="H38" s="80">
        <v>3</v>
      </c>
      <c r="I38" s="81">
        <v>2</v>
      </c>
      <c r="J38" s="82">
        <v>6</v>
      </c>
      <c r="K38" s="83"/>
      <c r="L38" s="84"/>
      <c r="M38" s="84"/>
      <c r="N38" s="85" t="s">
        <v>95</v>
      </c>
      <c r="O38" s="85">
        <v>3300</v>
      </c>
      <c r="P38" s="85"/>
      <c r="Q38" s="84"/>
      <c r="R38" s="86">
        <v>6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2"/>
        <v>18942.335999999999</v>
      </c>
      <c r="AD38" s="91">
        <f t="shared" si="4"/>
        <v>0</v>
      </c>
      <c r="AE38" s="91">
        <f t="shared" si="3"/>
        <v>18942.335999999999</v>
      </c>
      <c r="AF38"/>
    </row>
    <row r="39" spans="1:32" ht="24.95" customHeight="1" x14ac:dyDescent="0.4">
      <c r="A39" s="78">
        <v>36</v>
      </c>
      <c r="B39" s="79" t="s">
        <v>90</v>
      </c>
      <c r="C39" s="79" t="s">
        <v>123</v>
      </c>
      <c r="D39" s="79" t="s">
        <v>92</v>
      </c>
      <c r="E39" s="79" t="s">
        <v>97</v>
      </c>
      <c r="F39" s="79" t="s">
        <v>98</v>
      </c>
      <c r="G39" s="79">
        <v>42</v>
      </c>
      <c r="H39" s="80">
        <v>6</v>
      </c>
      <c r="I39" s="81">
        <v>2</v>
      </c>
      <c r="J39" s="82">
        <v>12</v>
      </c>
      <c r="K39" s="83"/>
      <c r="L39" s="84"/>
      <c r="M39" s="84"/>
      <c r="N39" s="85" t="s">
        <v>95</v>
      </c>
      <c r="O39" s="85">
        <v>3300</v>
      </c>
      <c r="P39" s="85"/>
      <c r="Q39" s="84"/>
      <c r="R39" s="86">
        <v>12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2"/>
        <v>37884.671999999999</v>
      </c>
      <c r="AD39" s="91">
        <f t="shared" si="4"/>
        <v>0</v>
      </c>
      <c r="AE39" s="91">
        <f t="shared" si="3"/>
        <v>37884.671999999999</v>
      </c>
      <c r="AF39"/>
    </row>
    <row r="40" spans="1:32" ht="24.95" customHeight="1" x14ac:dyDescent="0.4">
      <c r="A40" s="78">
        <v>37</v>
      </c>
      <c r="B40" s="79" t="s">
        <v>90</v>
      </c>
      <c r="C40" s="79" t="s">
        <v>123</v>
      </c>
      <c r="D40" s="79" t="s">
        <v>92</v>
      </c>
      <c r="E40" s="79" t="s">
        <v>97</v>
      </c>
      <c r="F40" s="79" t="s">
        <v>111</v>
      </c>
      <c r="G40" s="79">
        <v>42</v>
      </c>
      <c r="H40" s="79">
        <v>1</v>
      </c>
      <c r="I40" s="81">
        <v>1</v>
      </c>
      <c r="J40" s="82">
        <v>1</v>
      </c>
      <c r="K40" s="83"/>
      <c r="L40" s="84"/>
      <c r="M40" s="84"/>
      <c r="N40" s="85" t="s">
        <v>95</v>
      </c>
      <c r="O40" s="85">
        <v>2500</v>
      </c>
      <c r="P40" s="85"/>
      <c r="Q40" s="84"/>
      <c r="R40" s="86">
        <v>1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2"/>
        <v>3157.056</v>
      </c>
      <c r="AD40" s="91">
        <f t="shared" si="4"/>
        <v>0</v>
      </c>
      <c r="AE40" s="91">
        <f t="shared" si="3"/>
        <v>3157.056</v>
      </c>
      <c r="AF40"/>
    </row>
    <row r="41" spans="1:32" ht="24.95" customHeight="1" x14ac:dyDescent="0.4">
      <c r="A41" s="78">
        <v>38</v>
      </c>
      <c r="B41" s="79" t="s">
        <v>90</v>
      </c>
      <c r="C41" s="79" t="s">
        <v>117</v>
      </c>
      <c r="D41" s="79" t="s">
        <v>92</v>
      </c>
      <c r="E41" s="79" t="s">
        <v>97</v>
      </c>
      <c r="F41" s="79" t="s">
        <v>98</v>
      </c>
      <c r="G41" s="79">
        <v>42</v>
      </c>
      <c r="H41" s="79">
        <v>3</v>
      </c>
      <c r="I41" s="81">
        <v>2</v>
      </c>
      <c r="J41" s="82">
        <v>6</v>
      </c>
      <c r="K41" s="83"/>
      <c r="L41" s="84"/>
      <c r="M41" s="84"/>
      <c r="N41" s="85" t="s">
        <v>95</v>
      </c>
      <c r="O41" s="85">
        <v>3300</v>
      </c>
      <c r="P41" s="85"/>
      <c r="Q41" s="84"/>
      <c r="R41" s="86">
        <v>6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2"/>
        <v>18942.335999999999</v>
      </c>
      <c r="AD41" s="91">
        <f t="shared" si="4"/>
        <v>0</v>
      </c>
      <c r="AE41" s="91">
        <f t="shared" si="3"/>
        <v>18942.335999999999</v>
      </c>
      <c r="AF41"/>
    </row>
    <row r="42" spans="1:32" ht="24.95" customHeight="1" x14ac:dyDescent="0.4">
      <c r="A42" s="78">
        <v>39</v>
      </c>
      <c r="B42" s="79" t="s">
        <v>90</v>
      </c>
      <c r="C42" s="79" t="s">
        <v>124</v>
      </c>
      <c r="D42" s="79" t="s">
        <v>92</v>
      </c>
      <c r="E42" s="79" t="s">
        <v>97</v>
      </c>
      <c r="F42" s="79" t="s">
        <v>125</v>
      </c>
      <c r="G42" s="79">
        <v>42</v>
      </c>
      <c r="H42" s="79">
        <v>6</v>
      </c>
      <c r="I42" s="81">
        <v>2</v>
      </c>
      <c r="J42" s="82">
        <v>12</v>
      </c>
      <c r="K42" s="83"/>
      <c r="L42" s="84"/>
      <c r="M42" s="84"/>
      <c r="N42" s="85" t="s">
        <v>95</v>
      </c>
      <c r="O42" s="85">
        <v>2500</v>
      </c>
      <c r="P42" s="85"/>
      <c r="Q42" s="84"/>
      <c r="R42" s="86">
        <v>12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2"/>
        <v>37884.671999999999</v>
      </c>
      <c r="AD42" s="91">
        <f t="shared" si="4"/>
        <v>0</v>
      </c>
      <c r="AE42" s="91">
        <f t="shared" si="3"/>
        <v>37884.671999999999</v>
      </c>
      <c r="AF42"/>
    </row>
    <row r="43" spans="1:32" ht="24.95" customHeight="1" x14ac:dyDescent="0.4">
      <c r="A43" s="78">
        <v>40</v>
      </c>
      <c r="B43" s="79" t="s">
        <v>90</v>
      </c>
      <c r="C43" s="79" t="s">
        <v>126</v>
      </c>
      <c r="D43" s="79" t="s">
        <v>92</v>
      </c>
      <c r="E43" s="79" t="s">
        <v>97</v>
      </c>
      <c r="F43" s="79" t="s">
        <v>98</v>
      </c>
      <c r="G43" s="79">
        <v>42</v>
      </c>
      <c r="H43" s="79">
        <v>14</v>
      </c>
      <c r="I43" s="81">
        <v>2</v>
      </c>
      <c r="J43" s="82">
        <v>28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28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2"/>
        <v>88397.567999999999</v>
      </c>
      <c r="AD43" s="91">
        <f t="shared" si="4"/>
        <v>0</v>
      </c>
      <c r="AE43" s="91">
        <f t="shared" si="3"/>
        <v>88397.567999999999</v>
      </c>
      <c r="AF43"/>
    </row>
    <row r="44" spans="1:32" ht="24.95" customHeight="1" x14ac:dyDescent="0.4">
      <c r="A44" s="78">
        <v>41</v>
      </c>
      <c r="B44" s="79" t="s">
        <v>90</v>
      </c>
      <c r="C44" s="79" t="s">
        <v>127</v>
      </c>
      <c r="D44" s="79" t="s">
        <v>92</v>
      </c>
      <c r="E44" s="79" t="s">
        <v>93</v>
      </c>
      <c r="F44" s="79" t="s">
        <v>99</v>
      </c>
      <c r="G44" s="79">
        <v>26</v>
      </c>
      <c r="H44" s="79">
        <v>1</v>
      </c>
      <c r="I44" s="81">
        <v>2</v>
      </c>
      <c r="J44" s="82">
        <v>2</v>
      </c>
      <c r="K44" s="83"/>
      <c r="L44" s="84"/>
      <c r="M44" s="84"/>
      <c r="N44" s="85" t="s">
        <v>95</v>
      </c>
      <c r="O44" s="85">
        <v>1000</v>
      </c>
      <c r="P44" s="85"/>
      <c r="Q44" s="84"/>
      <c r="R44" s="86">
        <v>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2"/>
        <v>3908.7359999999999</v>
      </c>
      <c r="AD44" s="91">
        <f t="shared" si="4"/>
        <v>0</v>
      </c>
      <c r="AE44" s="91">
        <f t="shared" si="3"/>
        <v>3908.7359999999999</v>
      </c>
      <c r="AF44"/>
    </row>
    <row r="45" spans="1:32" ht="24.95" customHeight="1" x14ac:dyDescent="0.4">
      <c r="A45" s="78">
        <v>42</v>
      </c>
      <c r="B45" s="79" t="s">
        <v>90</v>
      </c>
      <c r="C45" s="79" t="s">
        <v>127</v>
      </c>
      <c r="D45" s="79" t="s">
        <v>92</v>
      </c>
      <c r="E45" s="79" t="s">
        <v>97</v>
      </c>
      <c r="F45" s="79" t="s">
        <v>128</v>
      </c>
      <c r="G45" s="79">
        <v>42</v>
      </c>
      <c r="H45" s="79">
        <v>1</v>
      </c>
      <c r="I45" s="81">
        <v>1</v>
      </c>
      <c r="J45" s="82">
        <v>1</v>
      </c>
      <c r="K45" s="83"/>
      <c r="L45" s="84"/>
      <c r="M45" s="84"/>
      <c r="N45" s="85" t="s">
        <v>95</v>
      </c>
      <c r="O45" s="85">
        <v>2500</v>
      </c>
      <c r="P45" s="85"/>
      <c r="Q45" s="84"/>
      <c r="R45" s="86">
        <v>1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2"/>
        <v>3157.056</v>
      </c>
      <c r="AD45" s="91">
        <f t="shared" si="4"/>
        <v>0</v>
      </c>
      <c r="AE45" s="91">
        <f t="shared" si="3"/>
        <v>3157.056</v>
      </c>
      <c r="AF45"/>
    </row>
    <row r="46" spans="1:32" ht="24.95" customHeight="1" x14ac:dyDescent="0.4">
      <c r="A46" s="78">
        <v>43</v>
      </c>
      <c r="B46" s="79" t="s">
        <v>90</v>
      </c>
      <c r="C46" s="79" t="s">
        <v>127</v>
      </c>
      <c r="D46" s="79" t="s">
        <v>92</v>
      </c>
      <c r="E46" s="79" t="s">
        <v>100</v>
      </c>
      <c r="F46" s="79" t="s">
        <v>101</v>
      </c>
      <c r="G46" s="79">
        <v>15</v>
      </c>
      <c r="H46" s="79">
        <v>1</v>
      </c>
      <c r="I46" s="81">
        <v>1</v>
      </c>
      <c r="J46" s="82">
        <v>1</v>
      </c>
      <c r="K46" s="83"/>
      <c r="L46" s="84"/>
      <c r="M46" s="84"/>
      <c r="N46" s="85" t="s">
        <v>95</v>
      </c>
      <c r="O46" s="85">
        <v>700</v>
      </c>
      <c r="P46" s="85"/>
      <c r="Q46" s="84"/>
      <c r="R46" s="86">
        <v>1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2"/>
        <v>1127.52</v>
      </c>
      <c r="AD46" s="91">
        <f t="shared" si="4"/>
        <v>0</v>
      </c>
      <c r="AE46" s="91">
        <f t="shared" si="3"/>
        <v>1127.52</v>
      </c>
      <c r="AF46"/>
    </row>
    <row r="47" spans="1:32" ht="24.95" customHeight="1" x14ac:dyDescent="0.4">
      <c r="A47" s="78">
        <v>44</v>
      </c>
      <c r="B47" s="79" t="s">
        <v>90</v>
      </c>
      <c r="C47" s="79" t="s">
        <v>127</v>
      </c>
      <c r="D47" s="79" t="s">
        <v>92</v>
      </c>
      <c r="E47" s="79" t="s">
        <v>97</v>
      </c>
      <c r="F47" s="79" t="s">
        <v>98</v>
      </c>
      <c r="G47" s="79">
        <v>42</v>
      </c>
      <c r="H47" s="79">
        <v>2</v>
      </c>
      <c r="I47" s="81">
        <v>2</v>
      </c>
      <c r="J47" s="82">
        <v>4</v>
      </c>
      <c r="K47" s="83"/>
      <c r="L47" s="84"/>
      <c r="M47" s="84"/>
      <c r="N47" s="85" t="s">
        <v>95</v>
      </c>
      <c r="O47" s="85">
        <v>2500</v>
      </c>
      <c r="P47" s="85"/>
      <c r="Q47" s="84"/>
      <c r="R47" s="86">
        <v>4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2"/>
        <v>12628.224</v>
      </c>
      <c r="AD47" s="91">
        <f t="shared" si="4"/>
        <v>0</v>
      </c>
      <c r="AE47" s="91">
        <f t="shared" si="3"/>
        <v>12628.224</v>
      </c>
      <c r="AF47"/>
    </row>
    <row r="48" spans="1:32" ht="24.95" customHeight="1" x14ac:dyDescent="0.4">
      <c r="A48" s="78">
        <v>45</v>
      </c>
      <c r="B48" s="79" t="s">
        <v>90</v>
      </c>
      <c r="C48" s="79" t="s">
        <v>127</v>
      </c>
      <c r="D48" s="79" t="s">
        <v>92</v>
      </c>
      <c r="E48" s="79" t="s">
        <v>100</v>
      </c>
      <c r="F48" s="79" t="s">
        <v>101</v>
      </c>
      <c r="G48" s="79">
        <v>15</v>
      </c>
      <c r="H48" s="79">
        <v>1</v>
      </c>
      <c r="I48" s="81">
        <v>1</v>
      </c>
      <c r="J48" s="82">
        <v>1</v>
      </c>
      <c r="K48" s="83"/>
      <c r="L48" s="84"/>
      <c r="M48" s="84"/>
      <c r="N48" s="85" t="s">
        <v>95</v>
      </c>
      <c r="O48" s="85">
        <v>700</v>
      </c>
      <c r="P48" s="85"/>
      <c r="Q48" s="84"/>
      <c r="R48" s="86">
        <v>1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2"/>
        <v>1127.52</v>
      </c>
      <c r="AD48" s="91">
        <f t="shared" si="4"/>
        <v>0</v>
      </c>
      <c r="AE48" s="91">
        <f t="shared" si="3"/>
        <v>1127.52</v>
      </c>
      <c r="AF48"/>
    </row>
    <row r="49" spans="1:32" ht="24.95" customHeight="1" x14ac:dyDescent="0.4">
      <c r="A49" s="78">
        <v>46</v>
      </c>
      <c r="B49" s="79" t="s">
        <v>90</v>
      </c>
      <c r="C49" s="79" t="s">
        <v>129</v>
      </c>
      <c r="D49" s="79" t="s">
        <v>92</v>
      </c>
      <c r="E49" s="79" t="s">
        <v>97</v>
      </c>
      <c r="F49" s="79" t="s">
        <v>98</v>
      </c>
      <c r="G49" s="79">
        <v>42</v>
      </c>
      <c r="H49" s="79">
        <v>4</v>
      </c>
      <c r="I49" s="81">
        <v>2</v>
      </c>
      <c r="J49" s="82">
        <v>8</v>
      </c>
      <c r="K49" s="83"/>
      <c r="L49" s="84"/>
      <c r="M49" s="84"/>
      <c r="N49" s="85" t="s">
        <v>95</v>
      </c>
      <c r="O49" s="85">
        <v>2500</v>
      </c>
      <c r="P49" s="85"/>
      <c r="Q49" s="84"/>
      <c r="R49" s="86">
        <v>8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2"/>
        <v>25256.448</v>
      </c>
      <c r="AD49" s="91">
        <f t="shared" si="4"/>
        <v>0</v>
      </c>
      <c r="AE49" s="91">
        <f t="shared" si="3"/>
        <v>25256.448</v>
      </c>
      <c r="AF49"/>
    </row>
    <row r="50" spans="1:32" ht="24.95" customHeight="1" x14ac:dyDescent="0.4">
      <c r="A50" s="78">
        <v>47</v>
      </c>
      <c r="B50" s="79" t="s">
        <v>90</v>
      </c>
      <c r="C50" s="79" t="s">
        <v>130</v>
      </c>
      <c r="D50" s="79" t="s">
        <v>92</v>
      </c>
      <c r="E50" s="79" t="s">
        <v>97</v>
      </c>
      <c r="F50" s="79" t="s">
        <v>98</v>
      </c>
      <c r="G50" s="79">
        <v>42</v>
      </c>
      <c r="H50" s="79">
        <v>2</v>
      </c>
      <c r="I50" s="81">
        <v>1</v>
      </c>
      <c r="J50" s="82">
        <v>2</v>
      </c>
      <c r="K50" s="83"/>
      <c r="L50" s="84"/>
      <c r="M50" s="84"/>
      <c r="N50" s="85" t="s">
        <v>95</v>
      </c>
      <c r="O50" s="85">
        <v>2500</v>
      </c>
      <c r="P50" s="85"/>
      <c r="Q50" s="84"/>
      <c r="R50" s="86">
        <v>2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2"/>
        <v>6314.1120000000001</v>
      </c>
      <c r="AD50" s="91">
        <f t="shared" si="4"/>
        <v>0</v>
      </c>
      <c r="AE50" s="91">
        <f t="shared" si="3"/>
        <v>6314.1120000000001</v>
      </c>
      <c r="AF50"/>
    </row>
    <row r="51" spans="1:32" ht="24.95" customHeight="1" x14ac:dyDescent="0.4">
      <c r="A51" s="78">
        <v>48</v>
      </c>
      <c r="B51" s="79" t="s">
        <v>90</v>
      </c>
      <c r="C51" s="79" t="s">
        <v>130</v>
      </c>
      <c r="D51" s="79" t="s">
        <v>92</v>
      </c>
      <c r="E51" s="79" t="s">
        <v>93</v>
      </c>
      <c r="F51" s="79" t="s">
        <v>99</v>
      </c>
      <c r="G51" s="79">
        <v>26</v>
      </c>
      <c r="H51" s="79">
        <v>1</v>
      </c>
      <c r="I51" s="81">
        <v>1</v>
      </c>
      <c r="J51" s="82">
        <v>1</v>
      </c>
      <c r="K51" s="83"/>
      <c r="L51" s="84"/>
      <c r="M51" s="84"/>
      <c r="N51" s="85" t="s">
        <v>95</v>
      </c>
      <c r="O51" s="85">
        <v>1000</v>
      </c>
      <c r="P51" s="85"/>
      <c r="Q51" s="84"/>
      <c r="R51" s="86">
        <v>1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2"/>
        <v>1954.3679999999999</v>
      </c>
      <c r="AD51" s="91">
        <f t="shared" si="4"/>
        <v>0</v>
      </c>
      <c r="AE51" s="91">
        <f t="shared" si="3"/>
        <v>1954.3679999999999</v>
      </c>
      <c r="AF51"/>
    </row>
    <row r="52" spans="1:32" ht="24.95" customHeight="1" x14ac:dyDescent="0.4">
      <c r="A52" s="78">
        <v>49</v>
      </c>
      <c r="B52" s="79" t="s">
        <v>90</v>
      </c>
      <c r="C52" s="79" t="s">
        <v>130</v>
      </c>
      <c r="D52" s="79" t="s">
        <v>92</v>
      </c>
      <c r="E52" s="79" t="s">
        <v>100</v>
      </c>
      <c r="F52" s="79" t="s">
        <v>101</v>
      </c>
      <c r="G52" s="79">
        <v>15</v>
      </c>
      <c r="H52" s="79">
        <v>2</v>
      </c>
      <c r="I52" s="81">
        <v>1</v>
      </c>
      <c r="J52" s="82">
        <v>2</v>
      </c>
      <c r="K52" s="83"/>
      <c r="L52" s="84"/>
      <c r="M52" s="84"/>
      <c r="N52" s="85" t="s">
        <v>95</v>
      </c>
      <c r="O52" s="85">
        <v>700</v>
      </c>
      <c r="P52" s="85"/>
      <c r="Q52" s="84"/>
      <c r="R52" s="86">
        <v>2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2"/>
        <v>2255.04</v>
      </c>
      <c r="AD52" s="91">
        <f t="shared" si="4"/>
        <v>0</v>
      </c>
      <c r="AE52" s="91">
        <f t="shared" si="3"/>
        <v>2255.04</v>
      </c>
      <c r="AF52"/>
    </row>
    <row r="53" spans="1:32" ht="24.95" customHeight="1" x14ac:dyDescent="0.4">
      <c r="A53" s="78">
        <v>50</v>
      </c>
      <c r="B53" s="79" t="s">
        <v>90</v>
      </c>
      <c r="C53" s="79" t="s">
        <v>131</v>
      </c>
      <c r="D53" s="79" t="s">
        <v>92</v>
      </c>
      <c r="E53" s="79" t="s">
        <v>105</v>
      </c>
      <c r="F53" s="79" t="s">
        <v>132</v>
      </c>
      <c r="G53" s="79">
        <v>60</v>
      </c>
      <c r="H53" s="79">
        <v>5</v>
      </c>
      <c r="I53" s="81">
        <v>1</v>
      </c>
      <c r="J53" s="82">
        <v>5</v>
      </c>
      <c r="K53" s="83"/>
      <c r="L53" s="84"/>
      <c r="M53" s="84"/>
      <c r="N53" s="85" t="s">
        <v>115</v>
      </c>
      <c r="O53" s="85">
        <v>800</v>
      </c>
      <c r="P53" s="85"/>
      <c r="Q53" s="84"/>
      <c r="R53" s="86">
        <v>5</v>
      </c>
      <c r="S53" s="87"/>
      <c r="T53" s="88"/>
      <c r="U53" s="88"/>
      <c r="V53" s="89">
        <f t="shared" si="0"/>
        <v>0</v>
      </c>
      <c r="W53" s="89">
        <f t="shared" si="1"/>
        <v>0</v>
      </c>
      <c r="X53" s="90"/>
      <c r="Y53" s="82">
        <v>9</v>
      </c>
      <c r="Z53" s="82">
        <v>24</v>
      </c>
      <c r="AA53" s="82">
        <v>12</v>
      </c>
      <c r="AB53" s="90"/>
      <c r="AC53" s="91">
        <f t="shared" si="2"/>
        <v>22550.400000000001</v>
      </c>
      <c r="AD53" s="91">
        <f t="shared" si="4"/>
        <v>0</v>
      </c>
      <c r="AE53" s="91">
        <f t="shared" si="3"/>
        <v>22550.400000000001</v>
      </c>
      <c r="AF53"/>
    </row>
    <row r="54" spans="1:32" ht="24.95" customHeight="1" x14ac:dyDescent="0.4">
      <c r="A54" s="78">
        <v>51</v>
      </c>
      <c r="B54" s="79" t="s">
        <v>90</v>
      </c>
      <c r="C54" s="79" t="s">
        <v>131</v>
      </c>
      <c r="D54" s="79" t="s">
        <v>92</v>
      </c>
      <c r="E54" s="79" t="s">
        <v>97</v>
      </c>
      <c r="F54" s="79" t="s">
        <v>133</v>
      </c>
      <c r="G54" s="79">
        <v>42</v>
      </c>
      <c r="H54" s="79">
        <v>6</v>
      </c>
      <c r="I54" s="81">
        <v>3</v>
      </c>
      <c r="J54" s="82">
        <v>18</v>
      </c>
      <c r="K54" s="83"/>
      <c r="L54" s="84"/>
      <c r="M54" s="84"/>
      <c r="N54" s="85" t="s">
        <v>95</v>
      </c>
      <c r="O54" s="85">
        <v>2500</v>
      </c>
      <c r="P54" s="85"/>
      <c r="Q54" s="84"/>
      <c r="R54" s="86">
        <v>18</v>
      </c>
      <c r="S54" s="87"/>
      <c r="T54" s="88"/>
      <c r="U54" s="88"/>
      <c r="V54" s="89">
        <f t="shared" si="0"/>
        <v>0</v>
      </c>
      <c r="W54" s="89">
        <f t="shared" si="1"/>
        <v>0</v>
      </c>
      <c r="X54" s="90"/>
      <c r="Y54" s="82">
        <v>9</v>
      </c>
      <c r="Z54" s="82">
        <v>24</v>
      </c>
      <c r="AA54" s="82">
        <v>12</v>
      </c>
      <c r="AB54" s="90"/>
      <c r="AC54" s="91">
        <f t="shared" si="2"/>
        <v>56827.007999999994</v>
      </c>
      <c r="AD54" s="91">
        <f t="shared" si="4"/>
        <v>0</v>
      </c>
      <c r="AE54" s="91">
        <f t="shared" si="3"/>
        <v>56827.007999999994</v>
      </c>
      <c r="AF54"/>
    </row>
    <row r="55" spans="1:32" ht="24.95" customHeight="1" x14ac:dyDescent="0.4">
      <c r="A55" s="78">
        <v>52</v>
      </c>
      <c r="B55" s="79" t="s">
        <v>90</v>
      </c>
      <c r="C55" s="79" t="s">
        <v>134</v>
      </c>
      <c r="D55" s="79" t="s">
        <v>92</v>
      </c>
      <c r="E55" s="79" t="s">
        <v>97</v>
      </c>
      <c r="F55" s="79" t="s">
        <v>98</v>
      </c>
      <c r="G55" s="79">
        <v>42</v>
      </c>
      <c r="H55" s="79">
        <v>6</v>
      </c>
      <c r="I55" s="81">
        <v>2</v>
      </c>
      <c r="J55" s="82">
        <v>12</v>
      </c>
      <c r="K55" s="83"/>
      <c r="L55" s="84"/>
      <c r="M55" s="84"/>
      <c r="N55" s="85" t="s">
        <v>95</v>
      </c>
      <c r="O55" s="85">
        <v>3300</v>
      </c>
      <c r="P55" s="85"/>
      <c r="Q55" s="84"/>
      <c r="R55" s="86">
        <v>12</v>
      </c>
      <c r="S55" s="87"/>
      <c r="T55" s="88"/>
      <c r="U55" s="88"/>
      <c r="V55" s="89">
        <f t="shared" si="0"/>
        <v>0</v>
      </c>
      <c r="W55" s="89">
        <f t="shared" si="1"/>
        <v>0</v>
      </c>
      <c r="X55" s="90"/>
      <c r="Y55" s="82">
        <v>9</v>
      </c>
      <c r="Z55" s="82">
        <v>24</v>
      </c>
      <c r="AA55" s="82">
        <v>12</v>
      </c>
      <c r="AB55" s="90"/>
      <c r="AC55" s="91">
        <f t="shared" si="2"/>
        <v>37884.671999999999</v>
      </c>
      <c r="AD55" s="91">
        <f t="shared" si="4"/>
        <v>0</v>
      </c>
      <c r="AE55" s="91">
        <f t="shared" si="3"/>
        <v>37884.671999999999</v>
      </c>
      <c r="AF55"/>
    </row>
    <row r="56" spans="1:32" ht="24.95" customHeight="1" x14ac:dyDescent="0.4">
      <c r="A56" s="78">
        <v>53</v>
      </c>
      <c r="B56" s="79" t="s">
        <v>90</v>
      </c>
      <c r="C56" s="79" t="s">
        <v>134</v>
      </c>
      <c r="D56" s="79" t="s">
        <v>92</v>
      </c>
      <c r="E56" s="79" t="s">
        <v>97</v>
      </c>
      <c r="F56" s="79" t="s">
        <v>111</v>
      </c>
      <c r="G56" s="79">
        <v>42</v>
      </c>
      <c r="H56" s="79">
        <v>1</v>
      </c>
      <c r="I56" s="81">
        <v>1</v>
      </c>
      <c r="J56" s="82">
        <v>1</v>
      </c>
      <c r="K56" s="83"/>
      <c r="L56" s="84"/>
      <c r="M56" s="84"/>
      <c r="N56" s="85" t="s">
        <v>95</v>
      </c>
      <c r="O56" s="85">
        <v>2500</v>
      </c>
      <c r="P56" s="85"/>
      <c r="Q56" s="84"/>
      <c r="R56" s="86">
        <v>1</v>
      </c>
      <c r="S56" s="87"/>
      <c r="T56" s="88"/>
      <c r="U56" s="88"/>
      <c r="V56" s="89">
        <f t="shared" si="0"/>
        <v>0</v>
      </c>
      <c r="W56" s="89">
        <f t="shared" si="1"/>
        <v>0</v>
      </c>
      <c r="X56" s="90"/>
      <c r="Y56" s="82">
        <v>9</v>
      </c>
      <c r="Z56" s="82">
        <v>24</v>
      </c>
      <c r="AA56" s="82">
        <v>12</v>
      </c>
      <c r="AB56" s="90"/>
      <c r="AC56" s="91">
        <f t="shared" si="2"/>
        <v>3157.056</v>
      </c>
      <c r="AD56" s="91">
        <f t="shared" si="4"/>
        <v>0</v>
      </c>
      <c r="AE56" s="91">
        <f t="shared" si="3"/>
        <v>3157.056</v>
      </c>
      <c r="AF56"/>
    </row>
    <row r="57" spans="1:32" ht="24.95" customHeight="1" x14ac:dyDescent="0.4">
      <c r="A57" s="78">
        <v>54</v>
      </c>
      <c r="B57" s="79" t="s">
        <v>90</v>
      </c>
      <c r="C57" s="79" t="s">
        <v>135</v>
      </c>
      <c r="D57" s="79" t="s">
        <v>92</v>
      </c>
      <c r="E57" s="79" t="s">
        <v>97</v>
      </c>
      <c r="F57" s="79" t="s">
        <v>98</v>
      </c>
      <c r="G57" s="79">
        <v>42</v>
      </c>
      <c r="H57" s="79">
        <v>3</v>
      </c>
      <c r="I57" s="81">
        <v>2</v>
      </c>
      <c r="J57" s="82">
        <v>6</v>
      </c>
      <c r="K57" s="83"/>
      <c r="L57" s="84"/>
      <c r="M57" s="84"/>
      <c r="N57" s="85" t="s">
        <v>95</v>
      </c>
      <c r="O57" s="85">
        <v>2500</v>
      </c>
      <c r="P57" s="85"/>
      <c r="Q57" s="84"/>
      <c r="R57" s="86">
        <v>6</v>
      </c>
      <c r="S57" s="87"/>
      <c r="T57" s="88"/>
      <c r="U57" s="88"/>
      <c r="V57" s="89">
        <f t="shared" si="0"/>
        <v>0</v>
      </c>
      <c r="W57" s="89">
        <f t="shared" si="1"/>
        <v>0</v>
      </c>
      <c r="X57" s="90"/>
      <c r="Y57" s="82">
        <v>9</v>
      </c>
      <c r="Z57" s="82">
        <v>24</v>
      </c>
      <c r="AA57" s="82">
        <v>12</v>
      </c>
      <c r="AB57" s="90"/>
      <c r="AC57" s="91">
        <f t="shared" si="2"/>
        <v>18942.335999999999</v>
      </c>
      <c r="AD57" s="91">
        <f t="shared" si="4"/>
        <v>0</v>
      </c>
      <c r="AE57" s="91">
        <f t="shared" si="3"/>
        <v>18942.335999999999</v>
      </c>
      <c r="AF57"/>
    </row>
    <row r="58" spans="1:32" ht="24.95" customHeight="1" x14ac:dyDescent="0.4">
      <c r="A58" s="78">
        <v>55</v>
      </c>
      <c r="B58" s="79" t="s">
        <v>90</v>
      </c>
      <c r="C58" s="79" t="s">
        <v>136</v>
      </c>
      <c r="D58" s="79" t="s">
        <v>92</v>
      </c>
      <c r="E58" s="79" t="s">
        <v>93</v>
      </c>
      <c r="F58" s="79" t="s">
        <v>99</v>
      </c>
      <c r="G58" s="79">
        <v>26</v>
      </c>
      <c r="H58" s="79">
        <v>1</v>
      </c>
      <c r="I58" s="81">
        <v>1</v>
      </c>
      <c r="J58" s="82">
        <v>1</v>
      </c>
      <c r="K58" s="83"/>
      <c r="L58" s="84"/>
      <c r="M58" s="84"/>
      <c r="N58" s="85" t="s">
        <v>95</v>
      </c>
      <c r="O58" s="85">
        <v>1000</v>
      </c>
      <c r="P58" s="85"/>
      <c r="Q58" s="84"/>
      <c r="R58" s="86">
        <v>1</v>
      </c>
      <c r="S58" s="87"/>
      <c r="T58" s="88"/>
      <c r="U58" s="88"/>
      <c r="V58" s="89">
        <f t="shared" si="0"/>
        <v>0</v>
      </c>
      <c r="W58" s="89">
        <f t="shared" si="1"/>
        <v>0</v>
      </c>
      <c r="X58" s="90"/>
      <c r="Y58" s="82">
        <v>9</v>
      </c>
      <c r="Z58" s="82">
        <v>24</v>
      </c>
      <c r="AA58" s="82">
        <v>12</v>
      </c>
      <c r="AB58" s="90"/>
      <c r="AC58" s="91">
        <f t="shared" si="2"/>
        <v>1954.3679999999999</v>
      </c>
      <c r="AD58" s="91">
        <f t="shared" si="4"/>
        <v>0</v>
      </c>
      <c r="AE58" s="91">
        <f t="shared" si="3"/>
        <v>1954.3679999999999</v>
      </c>
      <c r="AF58"/>
    </row>
    <row r="59" spans="1:32" ht="24.95" customHeight="1" x14ac:dyDescent="0.4">
      <c r="A59" s="78">
        <v>56</v>
      </c>
      <c r="B59" s="79" t="s">
        <v>137</v>
      </c>
      <c r="C59" s="79" t="s">
        <v>112</v>
      </c>
      <c r="D59" s="79" t="s">
        <v>92</v>
      </c>
      <c r="E59" s="79" t="s">
        <v>138</v>
      </c>
      <c r="F59" s="79" t="s">
        <v>139</v>
      </c>
      <c r="G59" s="79">
        <v>420</v>
      </c>
      <c r="H59" s="79">
        <v>3</v>
      </c>
      <c r="I59" s="81">
        <v>1</v>
      </c>
      <c r="J59" s="82">
        <v>3</v>
      </c>
      <c r="K59" s="83"/>
      <c r="L59" s="84"/>
      <c r="M59" s="84"/>
      <c r="N59" s="85" t="s">
        <v>95</v>
      </c>
      <c r="O59" s="85">
        <v>15000</v>
      </c>
      <c r="P59" s="85"/>
      <c r="Q59" s="84"/>
      <c r="R59" s="86">
        <v>3</v>
      </c>
      <c r="S59" s="87"/>
      <c r="T59" s="88"/>
      <c r="U59" s="88"/>
      <c r="V59" s="89">
        <f t="shared" si="0"/>
        <v>0</v>
      </c>
      <c r="W59" s="89">
        <f t="shared" si="1"/>
        <v>0</v>
      </c>
      <c r="X59" s="90"/>
      <c r="Y59" s="82">
        <v>9</v>
      </c>
      <c r="Z59" s="82">
        <v>24</v>
      </c>
      <c r="AA59" s="82">
        <v>12</v>
      </c>
      <c r="AB59" s="90"/>
      <c r="AC59" s="91">
        <f t="shared" si="2"/>
        <v>94711.680000000008</v>
      </c>
      <c r="AD59" s="91">
        <f t="shared" si="4"/>
        <v>0</v>
      </c>
      <c r="AE59" s="91">
        <f t="shared" si="3"/>
        <v>94711.680000000008</v>
      </c>
      <c r="AF59"/>
    </row>
    <row r="60" spans="1:32" ht="24.95" customHeight="1" x14ac:dyDescent="0.4">
      <c r="A60" s="78">
        <v>57</v>
      </c>
      <c r="B60" s="79" t="s">
        <v>137</v>
      </c>
      <c r="C60" s="79" t="s">
        <v>91</v>
      </c>
      <c r="D60" s="79" t="s">
        <v>92</v>
      </c>
      <c r="E60" s="79" t="s">
        <v>93</v>
      </c>
      <c r="F60" s="79" t="s">
        <v>94</v>
      </c>
      <c r="G60" s="79">
        <v>26</v>
      </c>
      <c r="H60" s="79">
        <v>6</v>
      </c>
      <c r="I60" s="81">
        <v>1</v>
      </c>
      <c r="J60" s="82">
        <v>6</v>
      </c>
      <c r="K60" s="83"/>
      <c r="L60" s="84"/>
      <c r="M60" s="84"/>
      <c r="N60" s="85" t="s">
        <v>95</v>
      </c>
      <c r="O60" s="85">
        <v>1000</v>
      </c>
      <c r="P60" s="85"/>
      <c r="Q60" s="84"/>
      <c r="R60" s="86">
        <v>6</v>
      </c>
      <c r="S60" s="87"/>
      <c r="T60" s="88"/>
      <c r="U60" s="88"/>
      <c r="V60" s="89">
        <f t="shared" si="0"/>
        <v>0</v>
      </c>
      <c r="W60" s="89">
        <f t="shared" si="1"/>
        <v>0</v>
      </c>
      <c r="X60" s="90"/>
      <c r="Y60" s="82">
        <v>9</v>
      </c>
      <c r="Z60" s="82">
        <v>24</v>
      </c>
      <c r="AA60" s="82">
        <v>12</v>
      </c>
      <c r="AB60" s="90"/>
      <c r="AC60" s="91">
        <f t="shared" si="2"/>
        <v>11726.207999999999</v>
      </c>
      <c r="AD60" s="91">
        <f t="shared" si="4"/>
        <v>0</v>
      </c>
      <c r="AE60" s="91">
        <f t="shared" si="3"/>
        <v>11726.207999999999</v>
      </c>
      <c r="AF60"/>
    </row>
    <row r="61" spans="1:32" ht="24.95" customHeight="1" x14ac:dyDescent="0.4">
      <c r="A61" s="78">
        <v>58</v>
      </c>
      <c r="B61" s="79" t="s">
        <v>137</v>
      </c>
      <c r="C61" s="79" t="s">
        <v>91</v>
      </c>
      <c r="D61" s="79" t="s">
        <v>92</v>
      </c>
      <c r="E61" s="79" t="s">
        <v>93</v>
      </c>
      <c r="F61" s="79" t="s">
        <v>101</v>
      </c>
      <c r="G61" s="79">
        <v>26</v>
      </c>
      <c r="H61" s="79">
        <v>1</v>
      </c>
      <c r="I61" s="81">
        <v>1</v>
      </c>
      <c r="J61" s="82">
        <v>1</v>
      </c>
      <c r="K61" s="83"/>
      <c r="L61" s="84"/>
      <c r="M61" s="84"/>
      <c r="N61" s="85" t="s">
        <v>95</v>
      </c>
      <c r="O61" s="85">
        <v>1000</v>
      </c>
      <c r="P61" s="85"/>
      <c r="Q61" s="84"/>
      <c r="R61" s="86">
        <v>1</v>
      </c>
      <c r="S61" s="87"/>
      <c r="T61" s="88"/>
      <c r="U61" s="88"/>
      <c r="V61" s="89">
        <f t="shared" si="0"/>
        <v>0</v>
      </c>
      <c r="W61" s="89">
        <f t="shared" si="1"/>
        <v>0</v>
      </c>
      <c r="X61" s="90"/>
      <c r="Y61" s="82">
        <v>9</v>
      </c>
      <c r="Z61" s="82">
        <v>24</v>
      </c>
      <c r="AA61" s="82">
        <v>12</v>
      </c>
      <c r="AB61" s="90"/>
      <c r="AC61" s="91">
        <f t="shared" si="2"/>
        <v>1954.3679999999999</v>
      </c>
      <c r="AD61" s="91">
        <f t="shared" si="4"/>
        <v>0</v>
      </c>
      <c r="AE61" s="91">
        <f t="shared" si="3"/>
        <v>1954.3679999999999</v>
      </c>
      <c r="AF61"/>
    </row>
    <row r="62" spans="1:32" ht="24.95" customHeight="1" x14ac:dyDescent="0.4">
      <c r="A62" s="78">
        <v>59</v>
      </c>
      <c r="B62" s="79" t="s">
        <v>137</v>
      </c>
      <c r="C62" s="79" t="s">
        <v>96</v>
      </c>
      <c r="D62" s="79" t="s">
        <v>92</v>
      </c>
      <c r="E62" s="79" t="s">
        <v>97</v>
      </c>
      <c r="F62" s="79" t="s">
        <v>98</v>
      </c>
      <c r="G62" s="79">
        <v>42</v>
      </c>
      <c r="H62" s="79">
        <v>4</v>
      </c>
      <c r="I62" s="81">
        <v>1</v>
      </c>
      <c r="J62" s="82">
        <v>4</v>
      </c>
      <c r="K62" s="83"/>
      <c r="L62" s="84"/>
      <c r="M62" s="84"/>
      <c r="N62" s="85" t="s">
        <v>95</v>
      </c>
      <c r="O62" s="85">
        <v>2500</v>
      </c>
      <c r="P62" s="85"/>
      <c r="Q62" s="84"/>
      <c r="R62" s="86">
        <v>4</v>
      </c>
      <c r="S62" s="87"/>
      <c r="T62" s="88"/>
      <c r="U62" s="88"/>
      <c r="V62" s="89">
        <f t="shared" si="0"/>
        <v>0</v>
      </c>
      <c r="W62" s="89">
        <f t="shared" si="1"/>
        <v>0</v>
      </c>
      <c r="X62" s="90"/>
      <c r="Y62" s="82">
        <v>9</v>
      </c>
      <c r="Z62" s="82">
        <v>24</v>
      </c>
      <c r="AA62" s="82">
        <v>12</v>
      </c>
      <c r="AB62" s="90"/>
      <c r="AC62" s="91">
        <f t="shared" si="2"/>
        <v>12628.224</v>
      </c>
      <c r="AD62" s="91">
        <f t="shared" si="4"/>
        <v>0</v>
      </c>
      <c r="AE62" s="91">
        <f t="shared" si="3"/>
        <v>12628.224</v>
      </c>
      <c r="AF62"/>
    </row>
    <row r="63" spans="1:32" ht="24.95" customHeight="1" x14ac:dyDescent="0.4">
      <c r="A63" s="78">
        <v>60</v>
      </c>
      <c r="B63" s="79" t="s">
        <v>137</v>
      </c>
      <c r="C63" s="79" t="s">
        <v>96</v>
      </c>
      <c r="D63" s="79" t="s">
        <v>92</v>
      </c>
      <c r="E63" s="79" t="s">
        <v>93</v>
      </c>
      <c r="F63" s="79" t="s">
        <v>99</v>
      </c>
      <c r="G63" s="79">
        <v>26</v>
      </c>
      <c r="H63" s="79">
        <v>1</v>
      </c>
      <c r="I63" s="81">
        <v>1</v>
      </c>
      <c r="J63" s="82">
        <v>1</v>
      </c>
      <c r="K63" s="83"/>
      <c r="L63" s="84"/>
      <c r="M63" s="84"/>
      <c r="N63" s="85" t="s">
        <v>95</v>
      </c>
      <c r="O63" s="85">
        <v>1000</v>
      </c>
      <c r="P63" s="85"/>
      <c r="Q63" s="84"/>
      <c r="R63" s="86">
        <v>1</v>
      </c>
      <c r="S63" s="87"/>
      <c r="T63" s="88"/>
      <c r="U63" s="88"/>
      <c r="V63" s="89">
        <f t="shared" si="0"/>
        <v>0</v>
      </c>
      <c r="W63" s="89">
        <f t="shared" si="1"/>
        <v>0</v>
      </c>
      <c r="X63" s="90"/>
      <c r="Y63" s="82">
        <v>9</v>
      </c>
      <c r="Z63" s="82">
        <v>24</v>
      </c>
      <c r="AA63" s="82">
        <v>12</v>
      </c>
      <c r="AB63" s="90"/>
      <c r="AC63" s="91">
        <f t="shared" si="2"/>
        <v>1954.3679999999999</v>
      </c>
      <c r="AD63" s="91">
        <f t="shared" si="4"/>
        <v>0</v>
      </c>
      <c r="AE63" s="91">
        <f t="shared" si="3"/>
        <v>1954.3679999999999</v>
      </c>
      <c r="AF63"/>
    </row>
    <row r="64" spans="1:32" ht="24.95" customHeight="1" x14ac:dyDescent="0.4">
      <c r="A64" s="78">
        <v>61</v>
      </c>
      <c r="B64" s="79" t="s">
        <v>137</v>
      </c>
      <c r="C64" s="79" t="s">
        <v>96</v>
      </c>
      <c r="D64" s="79" t="s">
        <v>92</v>
      </c>
      <c r="E64" s="79" t="s">
        <v>100</v>
      </c>
      <c r="F64" s="79" t="s">
        <v>101</v>
      </c>
      <c r="G64" s="79">
        <v>15</v>
      </c>
      <c r="H64" s="79">
        <v>4</v>
      </c>
      <c r="I64" s="81">
        <v>1</v>
      </c>
      <c r="J64" s="82">
        <v>4</v>
      </c>
      <c r="K64" s="83"/>
      <c r="L64" s="84"/>
      <c r="M64" s="84"/>
      <c r="N64" s="85" t="s">
        <v>95</v>
      </c>
      <c r="O64" s="85">
        <v>700</v>
      </c>
      <c r="P64" s="85"/>
      <c r="Q64" s="84"/>
      <c r="R64" s="86">
        <v>4</v>
      </c>
      <c r="S64" s="87"/>
      <c r="T64" s="88"/>
      <c r="U64" s="88"/>
      <c r="V64" s="89">
        <f t="shared" si="0"/>
        <v>0</v>
      </c>
      <c r="W64" s="89">
        <f t="shared" si="1"/>
        <v>0</v>
      </c>
      <c r="X64" s="90"/>
      <c r="Y64" s="82">
        <v>9</v>
      </c>
      <c r="Z64" s="82">
        <v>24</v>
      </c>
      <c r="AA64" s="82">
        <v>12</v>
      </c>
      <c r="AB64" s="90"/>
      <c r="AC64" s="91">
        <f t="shared" si="2"/>
        <v>4510.08</v>
      </c>
      <c r="AD64" s="91">
        <f t="shared" si="4"/>
        <v>0</v>
      </c>
      <c r="AE64" s="91">
        <f t="shared" si="3"/>
        <v>4510.08</v>
      </c>
      <c r="AF64"/>
    </row>
    <row r="65" spans="1:32" ht="24.95" customHeight="1" x14ac:dyDescent="0.4">
      <c r="A65" s="78">
        <v>62</v>
      </c>
      <c r="B65" s="79" t="s">
        <v>137</v>
      </c>
      <c r="C65" s="79" t="s">
        <v>108</v>
      </c>
      <c r="D65" s="79" t="s">
        <v>92</v>
      </c>
      <c r="E65" s="79" t="s">
        <v>97</v>
      </c>
      <c r="F65" s="79" t="s">
        <v>101</v>
      </c>
      <c r="G65" s="79">
        <v>42</v>
      </c>
      <c r="H65" s="79">
        <v>1</v>
      </c>
      <c r="I65" s="81">
        <v>1</v>
      </c>
      <c r="J65" s="82">
        <v>1</v>
      </c>
      <c r="K65" s="83"/>
      <c r="L65" s="84"/>
      <c r="M65" s="84"/>
      <c r="N65" s="85" t="s">
        <v>95</v>
      </c>
      <c r="O65" s="85">
        <v>2500</v>
      </c>
      <c r="P65" s="85"/>
      <c r="Q65" s="84"/>
      <c r="R65" s="86">
        <v>1</v>
      </c>
      <c r="S65" s="87"/>
      <c r="T65" s="88"/>
      <c r="U65" s="88"/>
      <c r="V65" s="89">
        <f t="shared" si="0"/>
        <v>0</v>
      </c>
      <c r="W65" s="89">
        <f t="shared" si="1"/>
        <v>0</v>
      </c>
      <c r="X65" s="90"/>
      <c r="Y65" s="82">
        <v>9</v>
      </c>
      <c r="Z65" s="82">
        <v>24</v>
      </c>
      <c r="AA65" s="82">
        <v>12</v>
      </c>
      <c r="AB65" s="90"/>
      <c r="AC65" s="91">
        <f t="shared" si="2"/>
        <v>3157.056</v>
      </c>
      <c r="AD65" s="91">
        <f t="shared" si="4"/>
        <v>0</v>
      </c>
      <c r="AE65" s="91">
        <f t="shared" si="3"/>
        <v>3157.056</v>
      </c>
      <c r="AF65"/>
    </row>
    <row r="66" spans="1:32" ht="24.95" customHeight="1" x14ac:dyDescent="0.4">
      <c r="A66" s="78">
        <v>63</v>
      </c>
      <c r="B66" s="79" t="s">
        <v>137</v>
      </c>
      <c r="C66" s="79" t="s">
        <v>108</v>
      </c>
      <c r="D66" s="79" t="s">
        <v>92</v>
      </c>
      <c r="E66" s="79" t="s">
        <v>105</v>
      </c>
      <c r="F66" s="79" t="s">
        <v>140</v>
      </c>
      <c r="G66" s="79">
        <v>60</v>
      </c>
      <c r="H66" s="79">
        <v>1</v>
      </c>
      <c r="I66" s="81">
        <v>12</v>
      </c>
      <c r="J66" s="82">
        <v>12</v>
      </c>
      <c r="K66" s="83"/>
      <c r="L66" s="84"/>
      <c r="M66" s="84"/>
      <c r="N66" s="85" t="s">
        <v>115</v>
      </c>
      <c r="O66" s="85">
        <v>800</v>
      </c>
      <c r="P66" s="85"/>
      <c r="Q66" s="84"/>
      <c r="R66" s="86">
        <v>12</v>
      </c>
      <c r="S66" s="87"/>
      <c r="T66" s="88"/>
      <c r="U66" s="88"/>
      <c r="V66" s="89">
        <f t="shared" si="0"/>
        <v>0</v>
      </c>
      <c r="W66" s="89">
        <f t="shared" si="1"/>
        <v>0</v>
      </c>
      <c r="X66" s="90"/>
      <c r="Y66" s="82">
        <v>9</v>
      </c>
      <c r="Z66" s="82">
        <v>24</v>
      </c>
      <c r="AA66" s="82">
        <v>12</v>
      </c>
      <c r="AB66" s="90"/>
      <c r="AC66" s="91">
        <f t="shared" si="2"/>
        <v>54120.959999999999</v>
      </c>
      <c r="AD66" s="91">
        <f t="shared" si="4"/>
        <v>0</v>
      </c>
      <c r="AE66" s="91">
        <f t="shared" si="3"/>
        <v>54120.959999999999</v>
      </c>
      <c r="AF66"/>
    </row>
    <row r="67" spans="1:32" ht="24.95" customHeight="1" x14ac:dyDescent="0.4">
      <c r="A67" s="78">
        <v>64</v>
      </c>
      <c r="B67" s="79" t="s">
        <v>137</v>
      </c>
      <c r="C67" s="79" t="s">
        <v>141</v>
      </c>
      <c r="D67" s="79" t="s">
        <v>92</v>
      </c>
      <c r="E67" s="79" t="s">
        <v>97</v>
      </c>
      <c r="F67" s="79" t="s">
        <v>98</v>
      </c>
      <c r="G67" s="79">
        <v>42</v>
      </c>
      <c r="H67" s="79">
        <v>2</v>
      </c>
      <c r="I67" s="81">
        <v>2</v>
      </c>
      <c r="J67" s="82">
        <v>4</v>
      </c>
      <c r="K67" s="83"/>
      <c r="L67" s="84"/>
      <c r="M67" s="84"/>
      <c r="N67" s="85" t="s">
        <v>95</v>
      </c>
      <c r="O67" s="85">
        <v>2500</v>
      </c>
      <c r="P67" s="85"/>
      <c r="Q67" s="84"/>
      <c r="R67" s="86">
        <v>4</v>
      </c>
      <c r="S67" s="87"/>
      <c r="T67" s="88"/>
      <c r="U67" s="88"/>
      <c r="V67" s="89">
        <f t="shared" si="0"/>
        <v>0</v>
      </c>
      <c r="W67" s="89">
        <f t="shared" si="1"/>
        <v>0</v>
      </c>
      <c r="X67" s="90"/>
      <c r="Y67" s="82">
        <v>9</v>
      </c>
      <c r="Z67" s="82">
        <v>24</v>
      </c>
      <c r="AA67" s="82">
        <v>12</v>
      </c>
      <c r="AB67" s="90"/>
      <c r="AC67" s="91">
        <f t="shared" si="2"/>
        <v>12628.224</v>
      </c>
      <c r="AD67" s="91">
        <f t="shared" si="4"/>
        <v>0</v>
      </c>
      <c r="AE67" s="91">
        <f t="shared" si="3"/>
        <v>12628.224</v>
      </c>
      <c r="AF67"/>
    </row>
    <row r="68" spans="1:32" ht="24.95" customHeight="1" x14ac:dyDescent="0.4">
      <c r="A68" s="78">
        <v>65</v>
      </c>
      <c r="B68" s="79" t="s">
        <v>137</v>
      </c>
      <c r="C68" s="79" t="s">
        <v>142</v>
      </c>
      <c r="D68" s="79" t="s">
        <v>92</v>
      </c>
      <c r="E68" s="79" t="s">
        <v>97</v>
      </c>
      <c r="F68" s="79" t="s">
        <v>98</v>
      </c>
      <c r="G68" s="79">
        <v>42</v>
      </c>
      <c r="H68" s="79">
        <v>2</v>
      </c>
      <c r="I68" s="81">
        <v>2</v>
      </c>
      <c r="J68" s="82">
        <v>4</v>
      </c>
      <c r="K68" s="83"/>
      <c r="L68" s="84"/>
      <c r="M68" s="84"/>
      <c r="N68" s="85" t="s">
        <v>95</v>
      </c>
      <c r="O68" s="85">
        <v>2500</v>
      </c>
      <c r="P68" s="85"/>
      <c r="Q68" s="84"/>
      <c r="R68" s="86">
        <v>4</v>
      </c>
      <c r="S68" s="87"/>
      <c r="T68" s="88"/>
      <c r="U68" s="88"/>
      <c r="V68" s="89">
        <f t="shared" ref="V68:V107" si="5">T68*R68</f>
        <v>0</v>
      </c>
      <c r="W68" s="89">
        <f t="shared" ref="W68:W107" si="6">U68*R68</f>
        <v>0</v>
      </c>
      <c r="X68" s="90"/>
      <c r="Y68" s="82">
        <v>9</v>
      </c>
      <c r="Z68" s="82">
        <v>24</v>
      </c>
      <c r="AA68" s="82">
        <v>12</v>
      </c>
      <c r="AB68" s="90"/>
      <c r="AC68" s="91">
        <f t="shared" ref="AC68:AC107" si="7">G68*J68*Y68*Z68*AA68/1000*$AB$1</f>
        <v>12628.224</v>
      </c>
      <c r="AD68" s="91">
        <f t="shared" si="4"/>
        <v>0</v>
      </c>
      <c r="AE68" s="91">
        <f t="shared" ref="AE68:AE107" si="8">AC68-AD68</f>
        <v>12628.224</v>
      </c>
      <c r="AF68"/>
    </row>
    <row r="69" spans="1:32" ht="24.95" customHeight="1" x14ac:dyDescent="0.4">
      <c r="A69" s="78">
        <v>66</v>
      </c>
      <c r="B69" s="79" t="s">
        <v>137</v>
      </c>
      <c r="C69" s="79" t="s">
        <v>143</v>
      </c>
      <c r="D69" s="79" t="s">
        <v>92</v>
      </c>
      <c r="E69" s="79" t="s">
        <v>105</v>
      </c>
      <c r="F69" s="79" t="s">
        <v>101</v>
      </c>
      <c r="G69" s="79">
        <v>60</v>
      </c>
      <c r="H69" s="79">
        <v>4</v>
      </c>
      <c r="I69" s="81">
        <v>4</v>
      </c>
      <c r="J69" s="82">
        <v>16</v>
      </c>
      <c r="K69" s="83"/>
      <c r="L69" s="84"/>
      <c r="M69" s="84"/>
      <c r="N69" s="85" t="s">
        <v>95</v>
      </c>
      <c r="O69" s="85">
        <v>800</v>
      </c>
      <c r="P69" s="85"/>
      <c r="Q69" s="84"/>
      <c r="R69" s="86">
        <v>16</v>
      </c>
      <c r="S69" s="87"/>
      <c r="T69" s="88"/>
      <c r="U69" s="88"/>
      <c r="V69" s="89">
        <f t="shared" si="5"/>
        <v>0</v>
      </c>
      <c r="W69" s="89">
        <f t="shared" si="6"/>
        <v>0</v>
      </c>
      <c r="X69" s="90"/>
      <c r="Y69" s="82">
        <v>9</v>
      </c>
      <c r="Z69" s="82">
        <v>24</v>
      </c>
      <c r="AA69" s="82">
        <v>12</v>
      </c>
      <c r="AB69" s="90"/>
      <c r="AC69" s="91">
        <f t="shared" si="7"/>
        <v>72161.279999999999</v>
      </c>
      <c r="AD69" s="91">
        <f t="shared" ref="AD69:AD107" si="9">Q69*R69*Y69*Z69*AA69/1000*$AB$1</f>
        <v>0</v>
      </c>
      <c r="AE69" s="91">
        <f t="shared" si="8"/>
        <v>72161.279999999999</v>
      </c>
      <c r="AF69"/>
    </row>
    <row r="70" spans="1:32" ht="24.95" customHeight="1" x14ac:dyDescent="0.4">
      <c r="A70" s="78">
        <v>67</v>
      </c>
      <c r="B70" s="79" t="s">
        <v>137</v>
      </c>
      <c r="C70" s="79" t="s">
        <v>143</v>
      </c>
      <c r="D70" s="79" t="s">
        <v>92</v>
      </c>
      <c r="E70" s="79" t="s">
        <v>138</v>
      </c>
      <c r="F70" s="79" t="s">
        <v>144</v>
      </c>
      <c r="G70" s="79">
        <v>420</v>
      </c>
      <c r="H70" s="79">
        <v>2</v>
      </c>
      <c r="I70" s="81">
        <v>1</v>
      </c>
      <c r="J70" s="82">
        <v>2</v>
      </c>
      <c r="K70" s="83"/>
      <c r="L70" s="84"/>
      <c r="M70" s="84"/>
      <c r="N70" s="85" t="s">
        <v>95</v>
      </c>
      <c r="O70" s="85">
        <v>15000</v>
      </c>
      <c r="P70" s="85"/>
      <c r="Q70" s="84"/>
      <c r="R70" s="86">
        <v>2</v>
      </c>
      <c r="S70" s="87"/>
      <c r="T70" s="88"/>
      <c r="U70" s="88"/>
      <c r="V70" s="89">
        <f t="shared" si="5"/>
        <v>0</v>
      </c>
      <c r="W70" s="89">
        <f t="shared" si="6"/>
        <v>0</v>
      </c>
      <c r="X70" s="90"/>
      <c r="Y70" s="82">
        <v>9</v>
      </c>
      <c r="Z70" s="82">
        <v>24</v>
      </c>
      <c r="AA70" s="82">
        <v>12</v>
      </c>
      <c r="AB70" s="90"/>
      <c r="AC70" s="91">
        <f t="shared" si="7"/>
        <v>63141.120000000003</v>
      </c>
      <c r="AD70" s="91">
        <f t="shared" si="9"/>
        <v>0</v>
      </c>
      <c r="AE70" s="91">
        <f t="shared" si="8"/>
        <v>63141.120000000003</v>
      </c>
      <c r="AF70"/>
    </row>
    <row r="71" spans="1:32" ht="24.95" customHeight="1" x14ac:dyDescent="0.4">
      <c r="A71" s="78">
        <v>68</v>
      </c>
      <c r="B71" s="79" t="s">
        <v>137</v>
      </c>
      <c r="C71" s="79" t="s">
        <v>109</v>
      </c>
      <c r="D71" s="79" t="s">
        <v>92</v>
      </c>
      <c r="E71" s="79" t="s">
        <v>93</v>
      </c>
      <c r="F71" s="79" t="s">
        <v>94</v>
      </c>
      <c r="G71" s="79">
        <v>26</v>
      </c>
      <c r="H71" s="79">
        <v>4</v>
      </c>
      <c r="I71" s="81">
        <v>1</v>
      </c>
      <c r="J71" s="82">
        <v>4</v>
      </c>
      <c r="K71" s="83"/>
      <c r="L71" s="84"/>
      <c r="M71" s="84"/>
      <c r="N71" s="85" t="s">
        <v>95</v>
      </c>
      <c r="O71" s="85">
        <v>1000</v>
      </c>
      <c r="P71" s="85"/>
      <c r="Q71" s="84"/>
      <c r="R71" s="86">
        <v>4</v>
      </c>
      <c r="S71" s="87"/>
      <c r="T71" s="88"/>
      <c r="U71" s="88"/>
      <c r="V71" s="89">
        <f t="shared" si="5"/>
        <v>0</v>
      </c>
      <c r="W71" s="89">
        <f t="shared" si="6"/>
        <v>0</v>
      </c>
      <c r="X71" s="90"/>
      <c r="Y71" s="82">
        <v>9</v>
      </c>
      <c r="Z71" s="82">
        <v>24</v>
      </c>
      <c r="AA71" s="82">
        <v>12</v>
      </c>
      <c r="AB71" s="90"/>
      <c r="AC71" s="91">
        <f t="shared" si="7"/>
        <v>7817.4719999999998</v>
      </c>
      <c r="AD71" s="91">
        <f t="shared" si="9"/>
        <v>0</v>
      </c>
      <c r="AE71" s="91">
        <f t="shared" si="8"/>
        <v>7817.4719999999998</v>
      </c>
      <c r="AF71"/>
    </row>
    <row r="72" spans="1:32" ht="24.95" customHeight="1" x14ac:dyDescent="0.4">
      <c r="A72" s="78">
        <v>69</v>
      </c>
      <c r="B72" s="79" t="s">
        <v>137</v>
      </c>
      <c r="C72" s="79" t="s">
        <v>108</v>
      </c>
      <c r="D72" s="79" t="s">
        <v>92</v>
      </c>
      <c r="E72" s="79" t="s">
        <v>105</v>
      </c>
      <c r="F72" s="79" t="s">
        <v>140</v>
      </c>
      <c r="G72" s="79">
        <v>60</v>
      </c>
      <c r="H72" s="79">
        <v>1</v>
      </c>
      <c r="I72" s="81">
        <v>12</v>
      </c>
      <c r="J72" s="82">
        <v>12</v>
      </c>
      <c r="K72" s="83"/>
      <c r="L72" s="84"/>
      <c r="M72" s="84"/>
      <c r="N72" s="85" t="s">
        <v>115</v>
      </c>
      <c r="O72" s="85">
        <v>800</v>
      </c>
      <c r="P72" s="85"/>
      <c r="Q72" s="84"/>
      <c r="R72" s="86">
        <v>12</v>
      </c>
      <c r="S72" s="87"/>
      <c r="T72" s="88"/>
      <c r="U72" s="88"/>
      <c r="V72" s="89">
        <f t="shared" si="5"/>
        <v>0</v>
      </c>
      <c r="W72" s="89">
        <f t="shared" si="6"/>
        <v>0</v>
      </c>
      <c r="X72" s="90"/>
      <c r="Y72" s="82">
        <v>9</v>
      </c>
      <c r="Z72" s="82">
        <v>24</v>
      </c>
      <c r="AA72" s="82">
        <v>12</v>
      </c>
      <c r="AB72" s="90"/>
      <c r="AC72" s="91">
        <f t="shared" si="7"/>
        <v>54120.959999999999</v>
      </c>
      <c r="AD72" s="91">
        <f t="shared" si="9"/>
        <v>0</v>
      </c>
      <c r="AE72" s="91">
        <f t="shared" si="8"/>
        <v>54120.959999999999</v>
      </c>
      <c r="AF72"/>
    </row>
    <row r="73" spans="1:32" ht="24.95" customHeight="1" x14ac:dyDescent="0.4">
      <c r="A73" s="78">
        <v>70</v>
      </c>
      <c r="B73" s="79" t="s">
        <v>137</v>
      </c>
      <c r="C73" s="79" t="s">
        <v>96</v>
      </c>
      <c r="D73" s="79" t="s">
        <v>92</v>
      </c>
      <c r="E73" s="79" t="s">
        <v>97</v>
      </c>
      <c r="F73" s="79" t="s">
        <v>98</v>
      </c>
      <c r="G73" s="79">
        <v>42</v>
      </c>
      <c r="H73" s="79">
        <v>2</v>
      </c>
      <c r="I73" s="81">
        <v>1</v>
      </c>
      <c r="J73" s="82">
        <v>2</v>
      </c>
      <c r="K73" s="83"/>
      <c r="L73" s="84"/>
      <c r="M73" s="84"/>
      <c r="N73" s="85" t="s">
        <v>95</v>
      </c>
      <c r="O73" s="85">
        <v>2500</v>
      </c>
      <c r="P73" s="85"/>
      <c r="Q73" s="84"/>
      <c r="R73" s="86">
        <v>2</v>
      </c>
      <c r="S73" s="87"/>
      <c r="T73" s="88"/>
      <c r="U73" s="88"/>
      <c r="V73" s="89">
        <f t="shared" si="5"/>
        <v>0</v>
      </c>
      <c r="W73" s="89">
        <f t="shared" si="6"/>
        <v>0</v>
      </c>
      <c r="X73" s="90"/>
      <c r="Y73" s="82">
        <v>9</v>
      </c>
      <c r="Z73" s="82">
        <v>24</v>
      </c>
      <c r="AA73" s="82">
        <v>12</v>
      </c>
      <c r="AB73" s="90"/>
      <c r="AC73" s="91">
        <f t="shared" si="7"/>
        <v>6314.1120000000001</v>
      </c>
      <c r="AD73" s="91">
        <f t="shared" si="9"/>
        <v>0</v>
      </c>
      <c r="AE73" s="91">
        <f t="shared" si="8"/>
        <v>6314.1120000000001</v>
      </c>
      <c r="AF73"/>
    </row>
    <row r="74" spans="1:32" ht="24.95" customHeight="1" x14ac:dyDescent="0.4">
      <c r="A74" s="78">
        <v>71</v>
      </c>
      <c r="B74" s="79" t="s">
        <v>137</v>
      </c>
      <c r="C74" s="79" t="s">
        <v>96</v>
      </c>
      <c r="D74" s="79" t="s">
        <v>92</v>
      </c>
      <c r="E74" s="79" t="s">
        <v>100</v>
      </c>
      <c r="F74" s="79" t="s">
        <v>101</v>
      </c>
      <c r="G74" s="79">
        <v>15</v>
      </c>
      <c r="H74" s="79">
        <v>3</v>
      </c>
      <c r="I74" s="81">
        <v>1</v>
      </c>
      <c r="J74" s="82">
        <v>3</v>
      </c>
      <c r="K74" s="83"/>
      <c r="L74" s="84"/>
      <c r="M74" s="84"/>
      <c r="N74" s="85" t="s">
        <v>95</v>
      </c>
      <c r="O74" s="85">
        <v>700</v>
      </c>
      <c r="P74" s="85"/>
      <c r="Q74" s="84"/>
      <c r="R74" s="86">
        <v>3</v>
      </c>
      <c r="S74" s="87"/>
      <c r="T74" s="88"/>
      <c r="U74" s="88"/>
      <c r="V74" s="89">
        <f t="shared" si="5"/>
        <v>0</v>
      </c>
      <c r="W74" s="89">
        <f t="shared" si="6"/>
        <v>0</v>
      </c>
      <c r="X74" s="90"/>
      <c r="Y74" s="82">
        <v>9</v>
      </c>
      <c r="Z74" s="82">
        <v>24</v>
      </c>
      <c r="AA74" s="82">
        <v>12</v>
      </c>
      <c r="AB74" s="90"/>
      <c r="AC74" s="91">
        <f t="shared" si="7"/>
        <v>3382.56</v>
      </c>
      <c r="AD74" s="91">
        <f t="shared" si="9"/>
        <v>0</v>
      </c>
      <c r="AE74" s="91">
        <f t="shared" si="8"/>
        <v>3382.56</v>
      </c>
      <c r="AF74"/>
    </row>
    <row r="75" spans="1:32" ht="24.95" customHeight="1" x14ac:dyDescent="0.4">
      <c r="A75" s="78">
        <v>72</v>
      </c>
      <c r="B75" s="79" t="s">
        <v>137</v>
      </c>
      <c r="C75" s="79" t="s">
        <v>145</v>
      </c>
      <c r="D75" s="79" t="s">
        <v>92</v>
      </c>
      <c r="E75" s="79" t="s">
        <v>93</v>
      </c>
      <c r="F75" s="79" t="s">
        <v>99</v>
      </c>
      <c r="G75" s="79">
        <v>26</v>
      </c>
      <c r="H75" s="79">
        <v>1</v>
      </c>
      <c r="I75" s="81">
        <v>1</v>
      </c>
      <c r="J75" s="82">
        <v>1</v>
      </c>
      <c r="K75" s="83"/>
      <c r="L75" s="84"/>
      <c r="M75" s="84"/>
      <c r="N75" s="85" t="s">
        <v>95</v>
      </c>
      <c r="O75" s="85">
        <v>1000</v>
      </c>
      <c r="P75" s="85"/>
      <c r="Q75" s="84"/>
      <c r="R75" s="86">
        <v>1</v>
      </c>
      <c r="S75" s="87"/>
      <c r="T75" s="88"/>
      <c r="U75" s="88"/>
      <c r="V75" s="89">
        <f t="shared" si="5"/>
        <v>0</v>
      </c>
      <c r="W75" s="89">
        <f t="shared" si="6"/>
        <v>0</v>
      </c>
      <c r="X75" s="90"/>
      <c r="Y75" s="82">
        <v>9</v>
      </c>
      <c r="Z75" s="82">
        <v>24</v>
      </c>
      <c r="AA75" s="82">
        <v>12</v>
      </c>
      <c r="AB75" s="90"/>
      <c r="AC75" s="91">
        <f t="shared" si="7"/>
        <v>1954.3679999999999</v>
      </c>
      <c r="AD75" s="91">
        <f t="shared" si="9"/>
        <v>0</v>
      </c>
      <c r="AE75" s="91">
        <f t="shared" si="8"/>
        <v>1954.3679999999999</v>
      </c>
      <c r="AF75"/>
    </row>
    <row r="76" spans="1:32" ht="24.95" customHeight="1" x14ac:dyDescent="0.4">
      <c r="A76" s="78">
        <v>73</v>
      </c>
      <c r="B76" s="79" t="s">
        <v>137</v>
      </c>
      <c r="C76" s="79" t="s">
        <v>145</v>
      </c>
      <c r="D76" s="79" t="s">
        <v>92</v>
      </c>
      <c r="E76" s="79" t="s">
        <v>97</v>
      </c>
      <c r="F76" s="79" t="s">
        <v>146</v>
      </c>
      <c r="G76" s="79">
        <v>42</v>
      </c>
      <c r="H76" s="79">
        <v>1</v>
      </c>
      <c r="I76" s="81">
        <v>1</v>
      </c>
      <c r="J76" s="82">
        <v>1</v>
      </c>
      <c r="K76" s="83"/>
      <c r="L76" s="84"/>
      <c r="M76" s="84"/>
      <c r="N76" s="85" t="s">
        <v>95</v>
      </c>
      <c r="O76" s="85">
        <v>2500</v>
      </c>
      <c r="P76" s="85"/>
      <c r="Q76" s="84"/>
      <c r="R76" s="86">
        <v>1</v>
      </c>
      <c r="S76" s="87"/>
      <c r="T76" s="88"/>
      <c r="U76" s="88"/>
      <c r="V76" s="89">
        <f t="shared" si="5"/>
        <v>0</v>
      </c>
      <c r="W76" s="89">
        <f t="shared" si="6"/>
        <v>0</v>
      </c>
      <c r="X76" s="90"/>
      <c r="Y76" s="82">
        <v>9</v>
      </c>
      <c r="Z76" s="82">
        <v>24</v>
      </c>
      <c r="AA76" s="82">
        <v>12</v>
      </c>
      <c r="AB76" s="90"/>
      <c r="AC76" s="91">
        <f t="shared" si="7"/>
        <v>3157.056</v>
      </c>
      <c r="AD76" s="91">
        <f t="shared" si="9"/>
        <v>0</v>
      </c>
      <c r="AE76" s="91">
        <f t="shared" si="8"/>
        <v>3157.056</v>
      </c>
      <c r="AF76"/>
    </row>
    <row r="77" spans="1:32" ht="24.95" customHeight="1" x14ac:dyDescent="0.4">
      <c r="A77" s="78">
        <v>74</v>
      </c>
      <c r="B77" s="79" t="s">
        <v>137</v>
      </c>
      <c r="C77" s="79" t="s">
        <v>145</v>
      </c>
      <c r="D77" s="79" t="s">
        <v>92</v>
      </c>
      <c r="E77" s="79" t="s">
        <v>97</v>
      </c>
      <c r="F77" s="79" t="s">
        <v>107</v>
      </c>
      <c r="G77" s="79">
        <v>42</v>
      </c>
      <c r="H77" s="79">
        <v>20</v>
      </c>
      <c r="I77" s="81">
        <v>1</v>
      </c>
      <c r="J77" s="82">
        <v>20</v>
      </c>
      <c r="K77" s="83"/>
      <c r="L77" s="84"/>
      <c r="M77" s="84"/>
      <c r="N77" s="85" t="s">
        <v>95</v>
      </c>
      <c r="O77" s="85">
        <v>3300</v>
      </c>
      <c r="P77" s="85"/>
      <c r="Q77" s="84"/>
      <c r="R77" s="86">
        <v>20</v>
      </c>
      <c r="S77" s="87"/>
      <c r="T77" s="88"/>
      <c r="U77" s="88"/>
      <c r="V77" s="89">
        <f t="shared" si="5"/>
        <v>0</v>
      </c>
      <c r="W77" s="89">
        <f t="shared" si="6"/>
        <v>0</v>
      </c>
      <c r="X77" s="90"/>
      <c r="Y77" s="82">
        <v>9</v>
      </c>
      <c r="Z77" s="82">
        <v>24</v>
      </c>
      <c r="AA77" s="82">
        <v>12</v>
      </c>
      <c r="AB77" s="90"/>
      <c r="AC77" s="91">
        <f t="shared" si="7"/>
        <v>63141.120000000003</v>
      </c>
      <c r="AD77" s="91">
        <f t="shared" si="9"/>
        <v>0</v>
      </c>
      <c r="AE77" s="91">
        <f t="shared" si="8"/>
        <v>63141.120000000003</v>
      </c>
      <c r="AF77"/>
    </row>
    <row r="78" spans="1:32" ht="24.95" customHeight="1" x14ac:dyDescent="0.4">
      <c r="A78" s="78">
        <v>75</v>
      </c>
      <c r="B78" s="79" t="s">
        <v>137</v>
      </c>
      <c r="C78" s="79" t="s">
        <v>145</v>
      </c>
      <c r="D78" s="79" t="s">
        <v>92</v>
      </c>
      <c r="E78" s="79" t="s">
        <v>105</v>
      </c>
      <c r="F78" s="79" t="s">
        <v>106</v>
      </c>
      <c r="G78" s="79">
        <v>60</v>
      </c>
      <c r="H78" s="79">
        <v>20</v>
      </c>
      <c r="I78" s="81">
        <v>1</v>
      </c>
      <c r="J78" s="82">
        <v>20</v>
      </c>
      <c r="K78" s="83"/>
      <c r="L78" s="84"/>
      <c r="M78" s="84"/>
      <c r="N78" s="85" t="s">
        <v>95</v>
      </c>
      <c r="O78" s="85">
        <v>800</v>
      </c>
      <c r="P78" s="85"/>
      <c r="Q78" s="84"/>
      <c r="R78" s="86">
        <v>20</v>
      </c>
      <c r="S78" s="87"/>
      <c r="T78" s="88"/>
      <c r="U78" s="88"/>
      <c r="V78" s="89">
        <f t="shared" si="5"/>
        <v>0</v>
      </c>
      <c r="W78" s="89">
        <f t="shared" si="6"/>
        <v>0</v>
      </c>
      <c r="X78" s="90"/>
      <c r="Y78" s="82">
        <v>9</v>
      </c>
      <c r="Z78" s="82">
        <v>24</v>
      </c>
      <c r="AA78" s="82">
        <v>12</v>
      </c>
      <c r="AB78" s="90"/>
      <c r="AC78" s="91">
        <f t="shared" si="7"/>
        <v>90201.600000000006</v>
      </c>
      <c r="AD78" s="91">
        <f t="shared" si="9"/>
        <v>0</v>
      </c>
      <c r="AE78" s="91">
        <f t="shared" si="8"/>
        <v>90201.600000000006</v>
      </c>
      <c r="AF78"/>
    </row>
    <row r="79" spans="1:32" ht="24.95" customHeight="1" x14ac:dyDescent="0.4">
      <c r="A79" s="78">
        <v>76</v>
      </c>
      <c r="B79" s="79" t="s">
        <v>137</v>
      </c>
      <c r="C79" s="79" t="s">
        <v>145</v>
      </c>
      <c r="D79" s="79" t="s">
        <v>92</v>
      </c>
      <c r="E79" s="79" t="s">
        <v>97</v>
      </c>
      <c r="F79" s="79" t="s">
        <v>125</v>
      </c>
      <c r="G79" s="79">
        <v>42</v>
      </c>
      <c r="H79" s="79">
        <v>8</v>
      </c>
      <c r="I79" s="81">
        <v>1</v>
      </c>
      <c r="J79" s="82">
        <v>8</v>
      </c>
      <c r="K79" s="83"/>
      <c r="L79" s="84"/>
      <c r="M79" s="84"/>
      <c r="N79" s="85" t="s">
        <v>95</v>
      </c>
      <c r="O79" s="85">
        <v>3300</v>
      </c>
      <c r="P79" s="85"/>
      <c r="Q79" s="84"/>
      <c r="R79" s="86">
        <v>8</v>
      </c>
      <c r="S79" s="87"/>
      <c r="T79" s="88"/>
      <c r="U79" s="88"/>
      <c r="V79" s="89">
        <f t="shared" si="5"/>
        <v>0</v>
      </c>
      <c r="W79" s="89">
        <f t="shared" si="6"/>
        <v>0</v>
      </c>
      <c r="X79" s="90"/>
      <c r="Y79" s="82">
        <v>9</v>
      </c>
      <c r="Z79" s="82">
        <v>24</v>
      </c>
      <c r="AA79" s="82">
        <v>12</v>
      </c>
      <c r="AB79" s="90"/>
      <c r="AC79" s="91">
        <f t="shared" si="7"/>
        <v>25256.448</v>
      </c>
      <c r="AD79" s="91">
        <f t="shared" si="9"/>
        <v>0</v>
      </c>
      <c r="AE79" s="91">
        <f t="shared" si="8"/>
        <v>25256.448</v>
      </c>
      <c r="AF79"/>
    </row>
    <row r="80" spans="1:32" ht="24.95" customHeight="1" x14ac:dyDescent="0.4">
      <c r="A80" s="78">
        <v>77</v>
      </c>
      <c r="B80" s="79" t="s">
        <v>137</v>
      </c>
      <c r="C80" s="79" t="s">
        <v>112</v>
      </c>
      <c r="D80" s="79" t="s">
        <v>92</v>
      </c>
      <c r="E80" s="79" t="s">
        <v>105</v>
      </c>
      <c r="F80" s="79" t="s">
        <v>114</v>
      </c>
      <c r="G80" s="79">
        <v>60</v>
      </c>
      <c r="H80" s="79">
        <v>2</v>
      </c>
      <c r="I80" s="81">
        <v>1</v>
      </c>
      <c r="J80" s="82">
        <v>2</v>
      </c>
      <c r="K80" s="83"/>
      <c r="L80" s="84"/>
      <c r="M80" s="84"/>
      <c r="N80" s="85" t="s">
        <v>115</v>
      </c>
      <c r="O80" s="85">
        <v>800</v>
      </c>
      <c r="P80" s="85"/>
      <c r="Q80" s="84"/>
      <c r="R80" s="86">
        <v>2</v>
      </c>
      <c r="S80" s="87"/>
      <c r="T80" s="88"/>
      <c r="U80" s="88"/>
      <c r="V80" s="89">
        <f t="shared" si="5"/>
        <v>0</v>
      </c>
      <c r="W80" s="89">
        <f t="shared" si="6"/>
        <v>0</v>
      </c>
      <c r="X80" s="90"/>
      <c r="Y80" s="82">
        <v>9</v>
      </c>
      <c r="Z80" s="82">
        <v>24</v>
      </c>
      <c r="AA80" s="82">
        <v>12</v>
      </c>
      <c r="AB80" s="90"/>
      <c r="AC80" s="91">
        <f t="shared" si="7"/>
        <v>9020.16</v>
      </c>
      <c r="AD80" s="91">
        <f t="shared" si="9"/>
        <v>0</v>
      </c>
      <c r="AE80" s="91">
        <f t="shared" si="8"/>
        <v>9020.16</v>
      </c>
      <c r="AF80"/>
    </row>
    <row r="81" spans="1:32" ht="24.95" customHeight="1" x14ac:dyDescent="0.4">
      <c r="A81" s="78">
        <v>78</v>
      </c>
      <c r="B81" s="79" t="s">
        <v>137</v>
      </c>
      <c r="C81" s="79" t="s">
        <v>147</v>
      </c>
      <c r="D81" s="79" t="s">
        <v>92</v>
      </c>
      <c r="E81" s="79" t="s">
        <v>97</v>
      </c>
      <c r="F81" s="79" t="s">
        <v>98</v>
      </c>
      <c r="G81" s="79">
        <v>42</v>
      </c>
      <c r="H81" s="79">
        <v>6</v>
      </c>
      <c r="I81" s="81">
        <v>2</v>
      </c>
      <c r="J81" s="82">
        <v>12</v>
      </c>
      <c r="K81" s="83"/>
      <c r="L81" s="84"/>
      <c r="M81" s="84"/>
      <c r="N81" s="85" t="s">
        <v>95</v>
      </c>
      <c r="O81" s="85">
        <v>3300</v>
      </c>
      <c r="P81" s="85"/>
      <c r="Q81" s="84"/>
      <c r="R81" s="86">
        <v>12</v>
      </c>
      <c r="S81" s="87"/>
      <c r="T81" s="88"/>
      <c r="U81" s="88"/>
      <c r="V81" s="89">
        <f t="shared" si="5"/>
        <v>0</v>
      </c>
      <c r="W81" s="89">
        <f t="shared" si="6"/>
        <v>0</v>
      </c>
      <c r="X81" s="90"/>
      <c r="Y81" s="82">
        <v>9</v>
      </c>
      <c r="Z81" s="82">
        <v>24</v>
      </c>
      <c r="AA81" s="82">
        <v>12</v>
      </c>
      <c r="AB81" s="90"/>
      <c r="AC81" s="91">
        <f t="shared" si="7"/>
        <v>37884.671999999999</v>
      </c>
      <c r="AD81" s="91">
        <f t="shared" si="9"/>
        <v>0</v>
      </c>
      <c r="AE81" s="91">
        <f t="shared" si="8"/>
        <v>37884.671999999999</v>
      </c>
      <c r="AF81"/>
    </row>
    <row r="82" spans="1:32" ht="24.95" customHeight="1" x14ac:dyDescent="0.4">
      <c r="A82" s="78">
        <v>79</v>
      </c>
      <c r="B82" s="79" t="s">
        <v>137</v>
      </c>
      <c r="C82" s="79" t="s">
        <v>147</v>
      </c>
      <c r="D82" s="79" t="s">
        <v>92</v>
      </c>
      <c r="E82" s="79" t="s">
        <v>97</v>
      </c>
      <c r="F82" s="79" t="s">
        <v>111</v>
      </c>
      <c r="G82" s="79">
        <v>42</v>
      </c>
      <c r="H82" s="79">
        <v>1</v>
      </c>
      <c r="I82" s="81">
        <v>1</v>
      </c>
      <c r="J82" s="82">
        <v>1</v>
      </c>
      <c r="K82" s="83"/>
      <c r="L82" s="84"/>
      <c r="M82" s="84"/>
      <c r="N82" s="85" t="s">
        <v>95</v>
      </c>
      <c r="O82" s="85">
        <v>2500</v>
      </c>
      <c r="P82" s="85"/>
      <c r="Q82" s="84"/>
      <c r="R82" s="86">
        <v>1</v>
      </c>
      <c r="S82" s="87"/>
      <c r="T82" s="88"/>
      <c r="U82" s="88"/>
      <c r="V82" s="89">
        <f t="shared" si="5"/>
        <v>0</v>
      </c>
      <c r="W82" s="89">
        <f t="shared" si="6"/>
        <v>0</v>
      </c>
      <c r="X82" s="90"/>
      <c r="Y82" s="82">
        <v>9</v>
      </c>
      <c r="Z82" s="82">
        <v>24</v>
      </c>
      <c r="AA82" s="82">
        <v>12</v>
      </c>
      <c r="AB82" s="90"/>
      <c r="AC82" s="91">
        <f t="shared" si="7"/>
        <v>3157.056</v>
      </c>
      <c r="AD82" s="91">
        <f t="shared" si="9"/>
        <v>0</v>
      </c>
      <c r="AE82" s="91">
        <f t="shared" si="8"/>
        <v>3157.056</v>
      </c>
      <c r="AF82"/>
    </row>
    <row r="83" spans="1:32" ht="24.95" customHeight="1" x14ac:dyDescent="0.4">
      <c r="A83" s="78">
        <v>80</v>
      </c>
      <c r="B83" s="79" t="s">
        <v>137</v>
      </c>
      <c r="C83" s="79" t="s">
        <v>117</v>
      </c>
      <c r="D83" s="79" t="s">
        <v>92</v>
      </c>
      <c r="E83" s="79" t="s">
        <v>97</v>
      </c>
      <c r="F83" s="79" t="s">
        <v>98</v>
      </c>
      <c r="G83" s="79">
        <v>42</v>
      </c>
      <c r="H83" s="79">
        <v>3</v>
      </c>
      <c r="I83" s="81">
        <v>2</v>
      </c>
      <c r="J83" s="82">
        <v>6</v>
      </c>
      <c r="K83" s="83"/>
      <c r="L83" s="84"/>
      <c r="M83" s="84"/>
      <c r="N83" s="85" t="s">
        <v>95</v>
      </c>
      <c r="O83" s="85">
        <v>3300</v>
      </c>
      <c r="P83" s="85"/>
      <c r="Q83" s="84"/>
      <c r="R83" s="86">
        <v>6</v>
      </c>
      <c r="S83" s="87"/>
      <c r="T83" s="88"/>
      <c r="U83" s="88"/>
      <c r="V83" s="89">
        <f t="shared" si="5"/>
        <v>0</v>
      </c>
      <c r="W83" s="89">
        <f t="shared" si="6"/>
        <v>0</v>
      </c>
      <c r="X83" s="90"/>
      <c r="Y83" s="82">
        <v>9</v>
      </c>
      <c r="Z83" s="82">
        <v>24</v>
      </c>
      <c r="AA83" s="82">
        <v>12</v>
      </c>
      <c r="AB83" s="90"/>
      <c r="AC83" s="91">
        <f t="shared" si="7"/>
        <v>18942.335999999999</v>
      </c>
      <c r="AD83" s="91">
        <f t="shared" si="9"/>
        <v>0</v>
      </c>
      <c r="AE83" s="91">
        <f t="shared" si="8"/>
        <v>18942.335999999999</v>
      </c>
      <c r="AF83"/>
    </row>
    <row r="84" spans="1:32" ht="24.95" customHeight="1" x14ac:dyDescent="0.4">
      <c r="A84" s="78">
        <v>81</v>
      </c>
      <c r="B84" s="79" t="s">
        <v>137</v>
      </c>
      <c r="C84" s="79" t="s">
        <v>148</v>
      </c>
      <c r="D84" s="79" t="s">
        <v>92</v>
      </c>
      <c r="E84" s="79" t="s">
        <v>97</v>
      </c>
      <c r="F84" s="79" t="s">
        <v>98</v>
      </c>
      <c r="G84" s="79">
        <v>42</v>
      </c>
      <c r="H84" s="79">
        <v>6</v>
      </c>
      <c r="I84" s="81">
        <v>2</v>
      </c>
      <c r="J84" s="82">
        <v>12</v>
      </c>
      <c r="K84" s="83"/>
      <c r="L84" s="84"/>
      <c r="M84" s="84"/>
      <c r="N84" s="85" t="s">
        <v>95</v>
      </c>
      <c r="O84" s="85">
        <v>3300</v>
      </c>
      <c r="P84" s="85"/>
      <c r="Q84" s="84"/>
      <c r="R84" s="86">
        <v>12</v>
      </c>
      <c r="S84" s="87"/>
      <c r="T84" s="88"/>
      <c r="U84" s="88"/>
      <c r="V84" s="89">
        <f t="shared" si="5"/>
        <v>0</v>
      </c>
      <c r="W84" s="89">
        <f t="shared" si="6"/>
        <v>0</v>
      </c>
      <c r="X84" s="90"/>
      <c r="Y84" s="82">
        <v>9</v>
      </c>
      <c r="Z84" s="82">
        <v>24</v>
      </c>
      <c r="AA84" s="82">
        <v>12</v>
      </c>
      <c r="AB84" s="90"/>
      <c r="AC84" s="91">
        <f t="shared" si="7"/>
        <v>37884.671999999999</v>
      </c>
      <c r="AD84" s="91">
        <f t="shared" si="9"/>
        <v>0</v>
      </c>
      <c r="AE84" s="91">
        <f t="shared" si="8"/>
        <v>37884.671999999999</v>
      </c>
      <c r="AF84"/>
    </row>
    <row r="85" spans="1:32" ht="24.95" customHeight="1" x14ac:dyDescent="0.4">
      <c r="A85" s="78">
        <v>82</v>
      </c>
      <c r="B85" s="79" t="s">
        <v>137</v>
      </c>
      <c r="C85" s="79" t="s">
        <v>148</v>
      </c>
      <c r="D85" s="79" t="s">
        <v>92</v>
      </c>
      <c r="E85" s="79" t="s">
        <v>97</v>
      </c>
      <c r="F85" s="79" t="s">
        <v>111</v>
      </c>
      <c r="G85" s="79">
        <v>42</v>
      </c>
      <c r="H85" s="79">
        <v>1</v>
      </c>
      <c r="I85" s="81">
        <v>1</v>
      </c>
      <c r="J85" s="82">
        <v>1</v>
      </c>
      <c r="K85" s="83"/>
      <c r="L85" s="84"/>
      <c r="M85" s="84"/>
      <c r="N85" s="85" t="s">
        <v>95</v>
      </c>
      <c r="O85" s="85">
        <v>2500</v>
      </c>
      <c r="P85" s="85"/>
      <c r="Q85" s="84"/>
      <c r="R85" s="86">
        <v>1</v>
      </c>
      <c r="S85" s="87"/>
      <c r="T85" s="88"/>
      <c r="U85" s="88"/>
      <c r="V85" s="89">
        <f t="shared" si="5"/>
        <v>0</v>
      </c>
      <c r="W85" s="89">
        <f t="shared" si="6"/>
        <v>0</v>
      </c>
      <c r="X85" s="90"/>
      <c r="Y85" s="82">
        <v>9</v>
      </c>
      <c r="Z85" s="82">
        <v>24</v>
      </c>
      <c r="AA85" s="82">
        <v>12</v>
      </c>
      <c r="AB85" s="90"/>
      <c r="AC85" s="91">
        <f t="shared" si="7"/>
        <v>3157.056</v>
      </c>
      <c r="AD85" s="91">
        <f t="shared" si="9"/>
        <v>0</v>
      </c>
      <c r="AE85" s="91">
        <f t="shared" si="8"/>
        <v>3157.056</v>
      </c>
      <c r="AF85"/>
    </row>
    <row r="86" spans="1:32" ht="24.95" customHeight="1" x14ac:dyDescent="0.4">
      <c r="A86" s="78">
        <v>83</v>
      </c>
      <c r="B86" s="79" t="s">
        <v>137</v>
      </c>
      <c r="C86" s="79" t="s">
        <v>117</v>
      </c>
      <c r="D86" s="79" t="s">
        <v>92</v>
      </c>
      <c r="E86" s="79" t="s">
        <v>97</v>
      </c>
      <c r="F86" s="79" t="s">
        <v>98</v>
      </c>
      <c r="G86" s="79">
        <v>42</v>
      </c>
      <c r="H86" s="79">
        <v>3</v>
      </c>
      <c r="I86" s="81">
        <v>2</v>
      </c>
      <c r="J86" s="82">
        <v>6</v>
      </c>
      <c r="K86" s="83"/>
      <c r="L86" s="84"/>
      <c r="M86" s="84"/>
      <c r="N86" s="85" t="s">
        <v>95</v>
      </c>
      <c r="O86" s="85">
        <v>3300</v>
      </c>
      <c r="P86" s="85"/>
      <c r="Q86" s="84"/>
      <c r="R86" s="86">
        <v>6</v>
      </c>
      <c r="S86" s="87"/>
      <c r="T86" s="88"/>
      <c r="U86" s="88"/>
      <c r="V86" s="89">
        <f t="shared" si="5"/>
        <v>0</v>
      </c>
      <c r="W86" s="89">
        <f t="shared" si="6"/>
        <v>0</v>
      </c>
      <c r="X86" s="90"/>
      <c r="Y86" s="82">
        <v>9</v>
      </c>
      <c r="Z86" s="82">
        <v>24</v>
      </c>
      <c r="AA86" s="82">
        <v>12</v>
      </c>
      <c r="AB86" s="90"/>
      <c r="AC86" s="91">
        <f t="shared" si="7"/>
        <v>18942.335999999999</v>
      </c>
      <c r="AD86" s="91">
        <f t="shared" si="9"/>
        <v>0</v>
      </c>
      <c r="AE86" s="91">
        <f t="shared" si="8"/>
        <v>18942.335999999999</v>
      </c>
      <c r="AF86"/>
    </row>
    <row r="87" spans="1:32" ht="24.95" customHeight="1" x14ac:dyDescent="0.4">
      <c r="A87" s="78">
        <v>84</v>
      </c>
      <c r="B87" s="79" t="s">
        <v>137</v>
      </c>
      <c r="C87" s="79" t="s">
        <v>149</v>
      </c>
      <c r="D87" s="79" t="s">
        <v>92</v>
      </c>
      <c r="E87" s="79" t="s">
        <v>97</v>
      </c>
      <c r="F87" s="79" t="s">
        <v>98</v>
      </c>
      <c r="G87" s="79">
        <v>42</v>
      </c>
      <c r="H87" s="79">
        <v>6</v>
      </c>
      <c r="I87" s="81">
        <v>2</v>
      </c>
      <c r="J87" s="82">
        <v>12</v>
      </c>
      <c r="K87" s="83"/>
      <c r="L87" s="84"/>
      <c r="M87" s="84"/>
      <c r="N87" s="85" t="s">
        <v>95</v>
      </c>
      <c r="O87" s="85">
        <v>3300</v>
      </c>
      <c r="P87" s="85"/>
      <c r="Q87" s="84"/>
      <c r="R87" s="86">
        <v>12</v>
      </c>
      <c r="S87" s="87"/>
      <c r="T87" s="88"/>
      <c r="U87" s="88"/>
      <c r="V87" s="89">
        <f t="shared" si="5"/>
        <v>0</v>
      </c>
      <c r="W87" s="89">
        <f t="shared" si="6"/>
        <v>0</v>
      </c>
      <c r="X87" s="90"/>
      <c r="Y87" s="82">
        <v>9</v>
      </c>
      <c r="Z87" s="82">
        <v>24</v>
      </c>
      <c r="AA87" s="82">
        <v>12</v>
      </c>
      <c r="AB87" s="90"/>
      <c r="AC87" s="91">
        <f t="shared" si="7"/>
        <v>37884.671999999999</v>
      </c>
      <c r="AD87" s="91">
        <f t="shared" si="9"/>
        <v>0</v>
      </c>
      <c r="AE87" s="91">
        <f t="shared" si="8"/>
        <v>37884.671999999999</v>
      </c>
      <c r="AF87"/>
    </row>
    <row r="88" spans="1:32" ht="24.95" customHeight="1" x14ac:dyDescent="0.4">
      <c r="A88" s="78">
        <v>85</v>
      </c>
      <c r="B88" s="79" t="s">
        <v>137</v>
      </c>
      <c r="C88" s="79" t="s">
        <v>149</v>
      </c>
      <c r="D88" s="79" t="s">
        <v>92</v>
      </c>
      <c r="E88" s="79" t="s">
        <v>97</v>
      </c>
      <c r="F88" s="79" t="s">
        <v>111</v>
      </c>
      <c r="G88" s="79">
        <v>42</v>
      </c>
      <c r="H88" s="79">
        <v>1</v>
      </c>
      <c r="I88" s="81">
        <v>1</v>
      </c>
      <c r="J88" s="82">
        <v>1</v>
      </c>
      <c r="K88" s="83"/>
      <c r="L88" s="84"/>
      <c r="M88" s="84"/>
      <c r="N88" s="85" t="s">
        <v>95</v>
      </c>
      <c r="O88" s="85">
        <v>2500</v>
      </c>
      <c r="P88" s="85"/>
      <c r="Q88" s="84"/>
      <c r="R88" s="86">
        <v>1</v>
      </c>
      <c r="S88" s="87"/>
      <c r="T88" s="88"/>
      <c r="U88" s="88"/>
      <c r="V88" s="89">
        <f t="shared" si="5"/>
        <v>0</v>
      </c>
      <c r="W88" s="89">
        <f t="shared" si="6"/>
        <v>0</v>
      </c>
      <c r="X88" s="90"/>
      <c r="Y88" s="82">
        <v>9</v>
      </c>
      <c r="Z88" s="82">
        <v>24</v>
      </c>
      <c r="AA88" s="82">
        <v>12</v>
      </c>
      <c r="AB88" s="90"/>
      <c r="AC88" s="91">
        <f t="shared" si="7"/>
        <v>3157.056</v>
      </c>
      <c r="AD88" s="91">
        <f t="shared" si="9"/>
        <v>0</v>
      </c>
      <c r="AE88" s="91">
        <f t="shared" si="8"/>
        <v>3157.056</v>
      </c>
      <c r="AF88"/>
    </row>
    <row r="89" spans="1:32" ht="24.95" customHeight="1" x14ac:dyDescent="0.4">
      <c r="A89" s="78">
        <v>86</v>
      </c>
      <c r="B89" s="79" t="s">
        <v>137</v>
      </c>
      <c r="C89" s="79" t="s">
        <v>117</v>
      </c>
      <c r="D89" s="79" t="s">
        <v>92</v>
      </c>
      <c r="E89" s="79" t="s">
        <v>97</v>
      </c>
      <c r="F89" s="79" t="s">
        <v>98</v>
      </c>
      <c r="G89" s="79">
        <v>42</v>
      </c>
      <c r="H89" s="79">
        <v>3</v>
      </c>
      <c r="I89" s="81">
        <v>2</v>
      </c>
      <c r="J89" s="82">
        <v>6</v>
      </c>
      <c r="K89" s="83"/>
      <c r="L89" s="84"/>
      <c r="M89" s="84"/>
      <c r="N89" s="85" t="s">
        <v>95</v>
      </c>
      <c r="O89" s="85">
        <v>3300</v>
      </c>
      <c r="P89" s="85"/>
      <c r="Q89" s="84"/>
      <c r="R89" s="86">
        <v>6</v>
      </c>
      <c r="S89" s="87"/>
      <c r="T89" s="88"/>
      <c r="U89" s="88"/>
      <c r="V89" s="89">
        <f t="shared" si="5"/>
        <v>0</v>
      </c>
      <c r="W89" s="89">
        <f t="shared" si="6"/>
        <v>0</v>
      </c>
      <c r="X89" s="90"/>
      <c r="Y89" s="82">
        <v>9</v>
      </c>
      <c r="Z89" s="82">
        <v>24</v>
      </c>
      <c r="AA89" s="82">
        <v>12</v>
      </c>
      <c r="AB89" s="90"/>
      <c r="AC89" s="91">
        <f t="shared" si="7"/>
        <v>18942.335999999999</v>
      </c>
      <c r="AD89" s="91">
        <f t="shared" si="9"/>
        <v>0</v>
      </c>
      <c r="AE89" s="91">
        <f t="shared" si="8"/>
        <v>18942.335999999999</v>
      </c>
      <c r="AF89"/>
    </row>
    <row r="90" spans="1:32" ht="24.95" customHeight="1" x14ac:dyDescent="0.4">
      <c r="A90" s="78">
        <v>87</v>
      </c>
      <c r="B90" s="79" t="s">
        <v>137</v>
      </c>
      <c r="C90" s="79" t="s">
        <v>150</v>
      </c>
      <c r="D90" s="79" t="s">
        <v>92</v>
      </c>
      <c r="E90" s="79" t="s">
        <v>97</v>
      </c>
      <c r="F90" s="79" t="s">
        <v>98</v>
      </c>
      <c r="G90" s="79">
        <v>42</v>
      </c>
      <c r="H90" s="79">
        <v>6</v>
      </c>
      <c r="I90" s="81">
        <v>2</v>
      </c>
      <c r="J90" s="82">
        <v>12</v>
      </c>
      <c r="K90" s="83"/>
      <c r="L90" s="84"/>
      <c r="M90" s="84"/>
      <c r="N90" s="85" t="s">
        <v>95</v>
      </c>
      <c r="O90" s="85">
        <v>3300</v>
      </c>
      <c r="P90" s="85"/>
      <c r="Q90" s="84"/>
      <c r="R90" s="86">
        <v>12</v>
      </c>
      <c r="S90" s="87"/>
      <c r="T90" s="88"/>
      <c r="U90" s="88"/>
      <c r="V90" s="89">
        <f t="shared" si="5"/>
        <v>0</v>
      </c>
      <c r="W90" s="89">
        <f t="shared" si="6"/>
        <v>0</v>
      </c>
      <c r="X90" s="90"/>
      <c r="Y90" s="82">
        <v>9</v>
      </c>
      <c r="Z90" s="82">
        <v>24</v>
      </c>
      <c r="AA90" s="82">
        <v>12</v>
      </c>
      <c r="AB90" s="90"/>
      <c r="AC90" s="91">
        <f t="shared" si="7"/>
        <v>37884.671999999999</v>
      </c>
      <c r="AD90" s="91">
        <f t="shared" si="9"/>
        <v>0</v>
      </c>
      <c r="AE90" s="91">
        <f t="shared" si="8"/>
        <v>37884.671999999999</v>
      </c>
      <c r="AF90"/>
    </row>
    <row r="91" spans="1:32" ht="24.95" customHeight="1" x14ac:dyDescent="0.4">
      <c r="A91" s="78">
        <v>88</v>
      </c>
      <c r="B91" s="79" t="s">
        <v>137</v>
      </c>
      <c r="C91" s="79" t="s">
        <v>150</v>
      </c>
      <c r="D91" s="79" t="s">
        <v>92</v>
      </c>
      <c r="E91" s="79" t="s">
        <v>97</v>
      </c>
      <c r="F91" s="79" t="s">
        <v>111</v>
      </c>
      <c r="G91" s="79">
        <v>42</v>
      </c>
      <c r="H91" s="79">
        <v>1</v>
      </c>
      <c r="I91" s="81">
        <v>1</v>
      </c>
      <c r="J91" s="82">
        <v>1</v>
      </c>
      <c r="K91" s="83"/>
      <c r="L91" s="84"/>
      <c r="M91" s="84"/>
      <c r="N91" s="85" t="s">
        <v>95</v>
      </c>
      <c r="O91" s="85">
        <v>2500</v>
      </c>
      <c r="P91" s="85"/>
      <c r="Q91" s="84"/>
      <c r="R91" s="86">
        <v>1</v>
      </c>
      <c r="S91" s="87"/>
      <c r="T91" s="88"/>
      <c r="U91" s="88"/>
      <c r="V91" s="89">
        <f t="shared" si="5"/>
        <v>0</v>
      </c>
      <c r="W91" s="89">
        <f t="shared" si="6"/>
        <v>0</v>
      </c>
      <c r="X91" s="90"/>
      <c r="Y91" s="82">
        <v>9</v>
      </c>
      <c r="Z91" s="82">
        <v>24</v>
      </c>
      <c r="AA91" s="82">
        <v>12</v>
      </c>
      <c r="AB91" s="90"/>
      <c r="AC91" s="91">
        <f t="shared" si="7"/>
        <v>3157.056</v>
      </c>
      <c r="AD91" s="91">
        <f t="shared" si="9"/>
        <v>0</v>
      </c>
      <c r="AE91" s="91">
        <f t="shared" si="8"/>
        <v>3157.056</v>
      </c>
      <c r="AF91"/>
    </row>
    <row r="92" spans="1:32" ht="24.95" customHeight="1" x14ac:dyDescent="0.4">
      <c r="A92" s="78">
        <v>89</v>
      </c>
      <c r="B92" s="79" t="s">
        <v>137</v>
      </c>
      <c r="C92" s="79" t="s">
        <v>117</v>
      </c>
      <c r="D92" s="79" t="s">
        <v>92</v>
      </c>
      <c r="E92" s="79" t="s">
        <v>97</v>
      </c>
      <c r="F92" s="79" t="s">
        <v>98</v>
      </c>
      <c r="G92" s="79">
        <v>42</v>
      </c>
      <c r="H92" s="79">
        <v>3</v>
      </c>
      <c r="I92" s="81">
        <v>2</v>
      </c>
      <c r="J92" s="82">
        <v>6</v>
      </c>
      <c r="K92" s="83"/>
      <c r="L92" s="84"/>
      <c r="M92" s="84"/>
      <c r="N92" s="85" t="s">
        <v>95</v>
      </c>
      <c r="O92" s="85">
        <v>3300</v>
      </c>
      <c r="P92" s="85"/>
      <c r="Q92" s="84"/>
      <c r="R92" s="86">
        <v>6</v>
      </c>
      <c r="S92" s="87"/>
      <c r="T92" s="88"/>
      <c r="U92" s="88"/>
      <c r="V92" s="89">
        <f t="shared" si="5"/>
        <v>0</v>
      </c>
      <c r="W92" s="89">
        <f t="shared" si="6"/>
        <v>0</v>
      </c>
      <c r="X92" s="90"/>
      <c r="Y92" s="82">
        <v>9</v>
      </c>
      <c r="Z92" s="82">
        <v>24</v>
      </c>
      <c r="AA92" s="82">
        <v>12</v>
      </c>
      <c r="AB92" s="90"/>
      <c r="AC92" s="91">
        <f t="shared" si="7"/>
        <v>18942.335999999999</v>
      </c>
      <c r="AD92" s="91">
        <f t="shared" si="9"/>
        <v>0</v>
      </c>
      <c r="AE92" s="91">
        <f t="shared" si="8"/>
        <v>18942.335999999999</v>
      </c>
      <c r="AF92"/>
    </row>
    <row r="93" spans="1:32" ht="24.95" customHeight="1" x14ac:dyDescent="0.4">
      <c r="A93" s="78">
        <v>90</v>
      </c>
      <c r="B93" s="79" t="s">
        <v>137</v>
      </c>
      <c r="C93" s="79" t="s">
        <v>151</v>
      </c>
      <c r="D93" s="79" t="s">
        <v>92</v>
      </c>
      <c r="E93" s="79" t="s">
        <v>97</v>
      </c>
      <c r="F93" s="79" t="s">
        <v>98</v>
      </c>
      <c r="G93" s="79">
        <v>42</v>
      </c>
      <c r="H93" s="79">
        <v>6</v>
      </c>
      <c r="I93" s="81">
        <v>2</v>
      </c>
      <c r="J93" s="82">
        <v>12</v>
      </c>
      <c r="K93" s="83"/>
      <c r="L93" s="84"/>
      <c r="M93" s="84"/>
      <c r="N93" s="85" t="s">
        <v>95</v>
      </c>
      <c r="O93" s="85">
        <v>3300</v>
      </c>
      <c r="P93" s="85"/>
      <c r="Q93" s="84"/>
      <c r="R93" s="86">
        <v>12</v>
      </c>
      <c r="S93" s="87"/>
      <c r="T93" s="88"/>
      <c r="U93" s="88"/>
      <c r="V93" s="89">
        <f t="shared" si="5"/>
        <v>0</v>
      </c>
      <c r="W93" s="89">
        <f t="shared" si="6"/>
        <v>0</v>
      </c>
      <c r="X93" s="90"/>
      <c r="Y93" s="82">
        <v>9</v>
      </c>
      <c r="Z93" s="82">
        <v>24</v>
      </c>
      <c r="AA93" s="82">
        <v>12</v>
      </c>
      <c r="AB93" s="90"/>
      <c r="AC93" s="91">
        <f t="shared" si="7"/>
        <v>37884.671999999999</v>
      </c>
      <c r="AD93" s="91">
        <f t="shared" si="9"/>
        <v>0</v>
      </c>
      <c r="AE93" s="91">
        <f t="shared" si="8"/>
        <v>37884.671999999999</v>
      </c>
      <c r="AF93"/>
    </row>
    <row r="94" spans="1:32" ht="24.95" customHeight="1" x14ac:dyDescent="0.4">
      <c r="A94" s="78">
        <v>91</v>
      </c>
      <c r="B94" s="79" t="s">
        <v>137</v>
      </c>
      <c r="C94" s="79" t="s">
        <v>151</v>
      </c>
      <c r="D94" s="79" t="s">
        <v>92</v>
      </c>
      <c r="E94" s="79" t="s">
        <v>97</v>
      </c>
      <c r="F94" s="79" t="s">
        <v>111</v>
      </c>
      <c r="G94" s="79">
        <v>42</v>
      </c>
      <c r="H94" s="79">
        <v>1</v>
      </c>
      <c r="I94" s="81">
        <v>1</v>
      </c>
      <c r="J94" s="82">
        <v>1</v>
      </c>
      <c r="K94" s="83"/>
      <c r="L94" s="84"/>
      <c r="M94" s="84"/>
      <c r="N94" s="85" t="s">
        <v>95</v>
      </c>
      <c r="O94" s="85">
        <v>2500</v>
      </c>
      <c r="P94" s="85"/>
      <c r="Q94" s="84"/>
      <c r="R94" s="86">
        <v>1</v>
      </c>
      <c r="S94" s="87"/>
      <c r="T94" s="88"/>
      <c r="U94" s="88"/>
      <c r="V94" s="89">
        <f t="shared" si="5"/>
        <v>0</v>
      </c>
      <c r="W94" s="89">
        <f t="shared" si="6"/>
        <v>0</v>
      </c>
      <c r="X94" s="90"/>
      <c r="Y94" s="82">
        <v>9</v>
      </c>
      <c r="Z94" s="82">
        <v>24</v>
      </c>
      <c r="AA94" s="82">
        <v>12</v>
      </c>
      <c r="AB94" s="90"/>
      <c r="AC94" s="91">
        <f t="shared" si="7"/>
        <v>3157.056</v>
      </c>
      <c r="AD94" s="91">
        <f t="shared" si="9"/>
        <v>0</v>
      </c>
      <c r="AE94" s="91">
        <f t="shared" si="8"/>
        <v>3157.056</v>
      </c>
      <c r="AF94"/>
    </row>
    <row r="95" spans="1:32" ht="24.95" customHeight="1" x14ac:dyDescent="0.4">
      <c r="A95" s="78">
        <v>92</v>
      </c>
      <c r="B95" s="79" t="s">
        <v>137</v>
      </c>
      <c r="C95" s="79" t="s">
        <v>117</v>
      </c>
      <c r="D95" s="79" t="s">
        <v>92</v>
      </c>
      <c r="E95" s="79" t="s">
        <v>97</v>
      </c>
      <c r="F95" s="79" t="s">
        <v>98</v>
      </c>
      <c r="G95" s="79">
        <v>42</v>
      </c>
      <c r="H95" s="79">
        <v>3</v>
      </c>
      <c r="I95" s="81">
        <v>2</v>
      </c>
      <c r="J95" s="82">
        <v>6</v>
      </c>
      <c r="K95" s="83"/>
      <c r="L95" s="84"/>
      <c r="M95" s="84"/>
      <c r="N95" s="85" t="s">
        <v>95</v>
      </c>
      <c r="O95" s="85">
        <v>3300</v>
      </c>
      <c r="P95" s="85"/>
      <c r="Q95" s="84"/>
      <c r="R95" s="86">
        <v>6</v>
      </c>
      <c r="S95" s="87"/>
      <c r="T95" s="88"/>
      <c r="U95" s="88"/>
      <c r="V95" s="89">
        <f t="shared" si="5"/>
        <v>0</v>
      </c>
      <c r="W95" s="89">
        <f t="shared" si="6"/>
        <v>0</v>
      </c>
      <c r="X95" s="90"/>
      <c r="Y95" s="82">
        <v>9</v>
      </c>
      <c r="Z95" s="82">
        <v>24</v>
      </c>
      <c r="AA95" s="82">
        <v>12</v>
      </c>
      <c r="AB95" s="90"/>
      <c r="AC95" s="91">
        <f t="shared" si="7"/>
        <v>18942.335999999999</v>
      </c>
      <c r="AD95" s="91">
        <f t="shared" si="9"/>
        <v>0</v>
      </c>
      <c r="AE95" s="91">
        <f t="shared" si="8"/>
        <v>18942.335999999999</v>
      </c>
      <c r="AF95"/>
    </row>
    <row r="96" spans="1:32" ht="24.95" customHeight="1" x14ac:dyDescent="0.4">
      <c r="A96" s="78">
        <v>93</v>
      </c>
      <c r="B96" s="79" t="s">
        <v>137</v>
      </c>
      <c r="C96" s="79" t="s">
        <v>152</v>
      </c>
      <c r="D96" s="79" t="s">
        <v>92</v>
      </c>
      <c r="E96" s="79" t="s">
        <v>97</v>
      </c>
      <c r="F96" s="79" t="s">
        <v>98</v>
      </c>
      <c r="G96" s="79">
        <v>42</v>
      </c>
      <c r="H96" s="79">
        <v>6</v>
      </c>
      <c r="I96" s="81">
        <v>2</v>
      </c>
      <c r="J96" s="82">
        <v>12</v>
      </c>
      <c r="K96" s="83"/>
      <c r="L96" s="84"/>
      <c r="M96" s="84"/>
      <c r="N96" s="85" t="s">
        <v>95</v>
      </c>
      <c r="O96" s="85">
        <v>3300</v>
      </c>
      <c r="P96" s="85"/>
      <c r="Q96" s="84"/>
      <c r="R96" s="86">
        <v>12</v>
      </c>
      <c r="S96" s="87"/>
      <c r="T96" s="88"/>
      <c r="U96" s="88"/>
      <c r="V96" s="89">
        <f t="shared" si="5"/>
        <v>0</v>
      </c>
      <c r="W96" s="89">
        <f t="shared" si="6"/>
        <v>0</v>
      </c>
      <c r="X96" s="90"/>
      <c r="Y96" s="82">
        <v>9</v>
      </c>
      <c r="Z96" s="82">
        <v>24</v>
      </c>
      <c r="AA96" s="82">
        <v>12</v>
      </c>
      <c r="AB96" s="90"/>
      <c r="AC96" s="91">
        <f t="shared" si="7"/>
        <v>37884.671999999999</v>
      </c>
      <c r="AD96" s="91">
        <f t="shared" si="9"/>
        <v>0</v>
      </c>
      <c r="AE96" s="91">
        <f t="shared" si="8"/>
        <v>37884.671999999999</v>
      </c>
      <c r="AF96"/>
    </row>
    <row r="97" spans="1:32" ht="24.95" customHeight="1" x14ac:dyDescent="0.4">
      <c r="A97" s="78">
        <v>94</v>
      </c>
      <c r="B97" s="79" t="s">
        <v>137</v>
      </c>
      <c r="C97" s="79" t="s">
        <v>152</v>
      </c>
      <c r="D97" s="79" t="s">
        <v>92</v>
      </c>
      <c r="E97" s="79" t="s">
        <v>97</v>
      </c>
      <c r="F97" s="79" t="s">
        <v>111</v>
      </c>
      <c r="G97" s="79">
        <v>42</v>
      </c>
      <c r="H97" s="79">
        <v>1</v>
      </c>
      <c r="I97" s="81">
        <v>1</v>
      </c>
      <c r="J97" s="82">
        <v>1</v>
      </c>
      <c r="K97" s="83"/>
      <c r="L97" s="84"/>
      <c r="M97" s="84"/>
      <c r="N97" s="85" t="s">
        <v>95</v>
      </c>
      <c r="O97" s="85">
        <v>2500</v>
      </c>
      <c r="P97" s="85"/>
      <c r="Q97" s="84"/>
      <c r="R97" s="86">
        <v>1</v>
      </c>
      <c r="S97" s="87"/>
      <c r="T97" s="88"/>
      <c r="U97" s="88"/>
      <c r="V97" s="89">
        <f t="shared" si="5"/>
        <v>0</v>
      </c>
      <c r="W97" s="89">
        <f t="shared" si="6"/>
        <v>0</v>
      </c>
      <c r="X97" s="90"/>
      <c r="Y97" s="82">
        <v>9</v>
      </c>
      <c r="Z97" s="82">
        <v>24</v>
      </c>
      <c r="AA97" s="82">
        <v>12</v>
      </c>
      <c r="AB97" s="90"/>
      <c r="AC97" s="91">
        <f t="shared" si="7"/>
        <v>3157.056</v>
      </c>
      <c r="AD97" s="91">
        <f t="shared" si="9"/>
        <v>0</v>
      </c>
      <c r="AE97" s="91">
        <f t="shared" si="8"/>
        <v>3157.056</v>
      </c>
      <c r="AF97"/>
    </row>
    <row r="98" spans="1:32" ht="24.95" customHeight="1" x14ac:dyDescent="0.4">
      <c r="A98" s="78">
        <v>95</v>
      </c>
      <c r="B98" s="79" t="s">
        <v>137</v>
      </c>
      <c r="C98" s="79" t="s">
        <v>117</v>
      </c>
      <c r="D98" s="79" t="s">
        <v>92</v>
      </c>
      <c r="E98" s="79" t="s">
        <v>97</v>
      </c>
      <c r="F98" s="79" t="s">
        <v>98</v>
      </c>
      <c r="G98" s="79">
        <v>42</v>
      </c>
      <c r="H98" s="79">
        <v>3</v>
      </c>
      <c r="I98" s="81">
        <v>2</v>
      </c>
      <c r="J98" s="82">
        <v>6</v>
      </c>
      <c r="K98" s="83"/>
      <c r="L98" s="84"/>
      <c r="M98" s="84"/>
      <c r="N98" s="85" t="s">
        <v>95</v>
      </c>
      <c r="O98" s="85">
        <v>3300</v>
      </c>
      <c r="P98" s="85"/>
      <c r="Q98" s="84"/>
      <c r="R98" s="86">
        <v>6</v>
      </c>
      <c r="S98" s="87"/>
      <c r="T98" s="88"/>
      <c r="U98" s="88"/>
      <c r="V98" s="89">
        <f t="shared" si="5"/>
        <v>0</v>
      </c>
      <c r="W98" s="89">
        <f t="shared" si="6"/>
        <v>0</v>
      </c>
      <c r="X98" s="90"/>
      <c r="Y98" s="82">
        <v>9</v>
      </c>
      <c r="Z98" s="82">
        <v>24</v>
      </c>
      <c r="AA98" s="82">
        <v>12</v>
      </c>
      <c r="AB98" s="90"/>
      <c r="AC98" s="91">
        <f t="shared" si="7"/>
        <v>18942.335999999999</v>
      </c>
      <c r="AD98" s="91">
        <f t="shared" si="9"/>
        <v>0</v>
      </c>
      <c r="AE98" s="91">
        <f t="shared" si="8"/>
        <v>18942.335999999999</v>
      </c>
      <c r="AF98"/>
    </row>
    <row r="99" spans="1:32" ht="24.95" customHeight="1" x14ac:dyDescent="0.4">
      <c r="A99" s="78">
        <v>96</v>
      </c>
      <c r="B99" s="79" t="s">
        <v>137</v>
      </c>
      <c r="C99" s="79" t="s">
        <v>153</v>
      </c>
      <c r="D99" s="79" t="s">
        <v>92</v>
      </c>
      <c r="E99" s="79" t="s">
        <v>97</v>
      </c>
      <c r="F99" s="79" t="s">
        <v>98</v>
      </c>
      <c r="G99" s="79">
        <v>42</v>
      </c>
      <c r="H99" s="79">
        <v>15</v>
      </c>
      <c r="I99" s="81">
        <v>2</v>
      </c>
      <c r="J99" s="82">
        <v>30</v>
      </c>
      <c r="K99" s="83"/>
      <c r="L99" s="84"/>
      <c r="M99" s="84"/>
      <c r="N99" s="85" t="s">
        <v>95</v>
      </c>
      <c r="O99" s="85">
        <v>3300</v>
      </c>
      <c r="P99" s="85"/>
      <c r="Q99" s="84"/>
      <c r="R99" s="86">
        <v>30</v>
      </c>
      <c r="S99" s="87"/>
      <c r="T99" s="88"/>
      <c r="U99" s="88"/>
      <c r="V99" s="89">
        <f t="shared" si="5"/>
        <v>0</v>
      </c>
      <c r="W99" s="89">
        <f t="shared" si="6"/>
        <v>0</v>
      </c>
      <c r="X99" s="90"/>
      <c r="Y99" s="82">
        <v>9</v>
      </c>
      <c r="Z99" s="82">
        <v>24</v>
      </c>
      <c r="AA99" s="82">
        <v>12</v>
      </c>
      <c r="AB99" s="90"/>
      <c r="AC99" s="91">
        <f t="shared" si="7"/>
        <v>94711.680000000008</v>
      </c>
      <c r="AD99" s="91">
        <f t="shared" si="9"/>
        <v>0</v>
      </c>
      <c r="AE99" s="91">
        <f t="shared" si="8"/>
        <v>94711.680000000008</v>
      </c>
      <c r="AF99"/>
    </row>
    <row r="100" spans="1:32" ht="24.95" customHeight="1" x14ac:dyDescent="0.4">
      <c r="A100" s="78">
        <v>97</v>
      </c>
      <c r="B100" s="79" t="s">
        <v>137</v>
      </c>
      <c r="C100" s="79" t="s">
        <v>153</v>
      </c>
      <c r="D100" s="79" t="s">
        <v>92</v>
      </c>
      <c r="E100" s="79" t="s">
        <v>97</v>
      </c>
      <c r="F100" s="79" t="s">
        <v>111</v>
      </c>
      <c r="G100" s="79">
        <v>42</v>
      </c>
      <c r="H100" s="79">
        <v>1</v>
      </c>
      <c r="I100" s="81">
        <v>1</v>
      </c>
      <c r="J100" s="82">
        <v>1</v>
      </c>
      <c r="K100" s="83"/>
      <c r="L100" s="84"/>
      <c r="M100" s="84"/>
      <c r="N100" s="85" t="s">
        <v>95</v>
      </c>
      <c r="O100" s="85">
        <v>2500</v>
      </c>
      <c r="P100" s="85"/>
      <c r="Q100" s="84"/>
      <c r="R100" s="86">
        <v>1</v>
      </c>
      <c r="S100" s="87"/>
      <c r="T100" s="88"/>
      <c r="U100" s="88"/>
      <c r="V100" s="89">
        <f t="shared" si="5"/>
        <v>0</v>
      </c>
      <c r="W100" s="89">
        <f t="shared" si="6"/>
        <v>0</v>
      </c>
      <c r="X100" s="90"/>
      <c r="Y100" s="82">
        <v>9</v>
      </c>
      <c r="Z100" s="82">
        <v>24</v>
      </c>
      <c r="AA100" s="82">
        <v>12</v>
      </c>
      <c r="AB100" s="90"/>
      <c r="AC100" s="91">
        <f t="shared" si="7"/>
        <v>3157.056</v>
      </c>
      <c r="AD100" s="91">
        <f t="shared" si="9"/>
        <v>0</v>
      </c>
      <c r="AE100" s="91">
        <f t="shared" si="8"/>
        <v>3157.056</v>
      </c>
      <c r="AF100"/>
    </row>
    <row r="101" spans="1:32" ht="24.95" customHeight="1" x14ac:dyDescent="0.4">
      <c r="A101" s="78">
        <v>98</v>
      </c>
      <c r="B101" s="79" t="s">
        <v>137</v>
      </c>
      <c r="C101" s="79" t="s">
        <v>154</v>
      </c>
      <c r="D101" s="79" t="s">
        <v>92</v>
      </c>
      <c r="E101" s="79" t="s">
        <v>97</v>
      </c>
      <c r="F101" s="79" t="s">
        <v>98</v>
      </c>
      <c r="G101" s="79">
        <v>42</v>
      </c>
      <c r="H101" s="79">
        <v>2</v>
      </c>
      <c r="I101" s="81">
        <v>2</v>
      </c>
      <c r="J101" s="82">
        <v>4</v>
      </c>
      <c r="K101" s="83"/>
      <c r="L101" s="84"/>
      <c r="M101" s="84"/>
      <c r="N101" s="85" t="s">
        <v>95</v>
      </c>
      <c r="O101" s="85">
        <v>2500</v>
      </c>
      <c r="P101" s="85"/>
      <c r="Q101" s="84"/>
      <c r="R101" s="86">
        <v>4</v>
      </c>
      <c r="S101" s="87"/>
      <c r="T101" s="88"/>
      <c r="U101" s="88"/>
      <c r="V101" s="89">
        <f t="shared" si="5"/>
        <v>0</v>
      </c>
      <c r="W101" s="89">
        <f t="shared" si="6"/>
        <v>0</v>
      </c>
      <c r="X101" s="90"/>
      <c r="Y101" s="82">
        <v>9</v>
      </c>
      <c r="Z101" s="82">
        <v>24</v>
      </c>
      <c r="AA101" s="82">
        <v>12</v>
      </c>
      <c r="AB101" s="90"/>
      <c r="AC101" s="91">
        <f t="shared" si="7"/>
        <v>12628.224</v>
      </c>
      <c r="AD101" s="91">
        <f t="shared" si="9"/>
        <v>0</v>
      </c>
      <c r="AE101" s="91">
        <f t="shared" si="8"/>
        <v>12628.224</v>
      </c>
      <c r="AF101"/>
    </row>
    <row r="102" spans="1:32" ht="24.95" customHeight="1" x14ac:dyDescent="0.4">
      <c r="A102" s="78">
        <v>99</v>
      </c>
      <c r="B102" s="79" t="s">
        <v>137</v>
      </c>
      <c r="C102" s="79" t="s">
        <v>154</v>
      </c>
      <c r="D102" s="79" t="s">
        <v>92</v>
      </c>
      <c r="E102" s="79" t="s">
        <v>155</v>
      </c>
      <c r="F102" s="79" t="s">
        <v>156</v>
      </c>
      <c r="G102" s="79">
        <v>10</v>
      </c>
      <c r="H102" s="79">
        <v>1</v>
      </c>
      <c r="I102" s="81">
        <v>1</v>
      </c>
      <c r="J102" s="82">
        <v>1</v>
      </c>
      <c r="K102" s="83"/>
      <c r="L102" s="84"/>
      <c r="M102" s="84"/>
      <c r="N102" s="85" t="s">
        <v>95</v>
      </c>
      <c r="O102" s="85">
        <v>600</v>
      </c>
      <c r="P102" s="85"/>
      <c r="Q102" s="84"/>
      <c r="R102" s="86">
        <v>1</v>
      </c>
      <c r="S102" s="87"/>
      <c r="T102" s="88"/>
      <c r="U102" s="88"/>
      <c r="V102" s="89">
        <f t="shared" si="5"/>
        <v>0</v>
      </c>
      <c r="W102" s="89">
        <f t="shared" si="6"/>
        <v>0</v>
      </c>
      <c r="X102" s="90"/>
      <c r="Y102" s="82">
        <v>9</v>
      </c>
      <c r="Z102" s="82">
        <v>24</v>
      </c>
      <c r="AA102" s="82">
        <v>12</v>
      </c>
      <c r="AB102" s="90"/>
      <c r="AC102" s="91">
        <f t="shared" si="7"/>
        <v>751.68000000000006</v>
      </c>
      <c r="AD102" s="91">
        <f t="shared" si="9"/>
        <v>0</v>
      </c>
      <c r="AE102" s="91">
        <f t="shared" si="8"/>
        <v>751.68000000000006</v>
      </c>
      <c r="AF102"/>
    </row>
    <row r="103" spans="1:32" ht="24.95" customHeight="1" x14ac:dyDescent="0.4">
      <c r="A103" s="78">
        <v>100</v>
      </c>
      <c r="B103" s="79" t="s">
        <v>137</v>
      </c>
      <c r="C103" s="79" t="s">
        <v>157</v>
      </c>
      <c r="D103" s="79" t="s">
        <v>92</v>
      </c>
      <c r="E103" s="79" t="s">
        <v>97</v>
      </c>
      <c r="F103" s="79" t="s">
        <v>98</v>
      </c>
      <c r="G103" s="79">
        <v>42</v>
      </c>
      <c r="H103" s="79">
        <v>3</v>
      </c>
      <c r="I103" s="81">
        <v>2</v>
      </c>
      <c r="J103" s="82">
        <v>6</v>
      </c>
      <c r="K103" s="83"/>
      <c r="L103" s="84"/>
      <c r="M103" s="84"/>
      <c r="N103" s="85" t="s">
        <v>95</v>
      </c>
      <c r="O103" s="85">
        <v>2500</v>
      </c>
      <c r="P103" s="85"/>
      <c r="Q103" s="84"/>
      <c r="R103" s="86">
        <v>6</v>
      </c>
      <c r="S103" s="87"/>
      <c r="T103" s="88"/>
      <c r="U103" s="88"/>
      <c r="V103" s="89">
        <f t="shared" si="5"/>
        <v>0</v>
      </c>
      <c r="W103" s="89">
        <f t="shared" si="6"/>
        <v>0</v>
      </c>
      <c r="X103" s="90"/>
      <c r="Y103" s="82">
        <v>9</v>
      </c>
      <c r="Z103" s="82">
        <v>24</v>
      </c>
      <c r="AA103" s="82">
        <v>12</v>
      </c>
      <c r="AB103" s="90"/>
      <c r="AC103" s="91">
        <f t="shared" si="7"/>
        <v>18942.335999999999</v>
      </c>
      <c r="AD103" s="91">
        <f t="shared" si="9"/>
        <v>0</v>
      </c>
      <c r="AE103" s="91">
        <f t="shared" si="8"/>
        <v>18942.335999999999</v>
      </c>
      <c r="AF103"/>
    </row>
    <row r="104" spans="1:32" ht="24.95" customHeight="1" x14ac:dyDescent="0.4">
      <c r="A104" s="78">
        <v>101</v>
      </c>
      <c r="B104" s="79" t="s">
        <v>137</v>
      </c>
      <c r="C104" s="79" t="s">
        <v>157</v>
      </c>
      <c r="D104" s="79" t="s">
        <v>92</v>
      </c>
      <c r="E104" s="79" t="s">
        <v>155</v>
      </c>
      <c r="F104" s="79" t="s">
        <v>156</v>
      </c>
      <c r="G104" s="79">
        <v>10</v>
      </c>
      <c r="H104" s="79">
        <v>1</v>
      </c>
      <c r="I104" s="81">
        <v>1</v>
      </c>
      <c r="J104" s="82">
        <v>1</v>
      </c>
      <c r="K104" s="83"/>
      <c r="L104" s="84"/>
      <c r="M104" s="84"/>
      <c r="N104" s="85" t="s">
        <v>95</v>
      </c>
      <c r="O104" s="85">
        <v>600</v>
      </c>
      <c r="P104" s="85"/>
      <c r="Q104" s="84"/>
      <c r="R104" s="86">
        <v>1</v>
      </c>
      <c r="S104" s="87"/>
      <c r="T104" s="88"/>
      <c r="U104" s="88"/>
      <c r="V104" s="89">
        <f t="shared" si="5"/>
        <v>0</v>
      </c>
      <c r="W104" s="89">
        <f t="shared" si="6"/>
        <v>0</v>
      </c>
      <c r="X104" s="90"/>
      <c r="Y104" s="82">
        <v>9</v>
      </c>
      <c r="Z104" s="82">
        <v>24</v>
      </c>
      <c r="AA104" s="82">
        <v>12</v>
      </c>
      <c r="AB104" s="90"/>
      <c r="AC104" s="91">
        <f t="shared" si="7"/>
        <v>751.68000000000006</v>
      </c>
      <c r="AD104" s="91">
        <f t="shared" si="9"/>
        <v>0</v>
      </c>
      <c r="AE104" s="91">
        <f t="shared" si="8"/>
        <v>751.68000000000006</v>
      </c>
      <c r="AF104"/>
    </row>
    <row r="105" spans="1:32" ht="24.95" customHeight="1" x14ac:dyDescent="0.4">
      <c r="A105" s="78">
        <v>102</v>
      </c>
      <c r="B105" s="79" t="s">
        <v>137</v>
      </c>
      <c r="C105" s="79" t="s">
        <v>158</v>
      </c>
      <c r="D105" s="79" t="s">
        <v>92</v>
      </c>
      <c r="E105" s="79" t="s">
        <v>97</v>
      </c>
      <c r="F105" s="79" t="s">
        <v>98</v>
      </c>
      <c r="G105" s="79">
        <v>42</v>
      </c>
      <c r="H105" s="79">
        <v>8</v>
      </c>
      <c r="I105" s="81">
        <v>2</v>
      </c>
      <c r="J105" s="82">
        <v>16</v>
      </c>
      <c r="K105" s="83"/>
      <c r="L105" s="84"/>
      <c r="M105" s="84"/>
      <c r="N105" s="85" t="s">
        <v>95</v>
      </c>
      <c r="O105" s="85">
        <v>3300</v>
      </c>
      <c r="P105" s="85"/>
      <c r="Q105" s="84"/>
      <c r="R105" s="86">
        <v>16</v>
      </c>
      <c r="S105" s="87"/>
      <c r="T105" s="88"/>
      <c r="U105" s="88"/>
      <c r="V105" s="89">
        <f t="shared" si="5"/>
        <v>0</v>
      </c>
      <c r="W105" s="89">
        <f t="shared" si="6"/>
        <v>0</v>
      </c>
      <c r="X105" s="90"/>
      <c r="Y105" s="82">
        <v>9</v>
      </c>
      <c r="Z105" s="82">
        <v>24</v>
      </c>
      <c r="AA105" s="82">
        <v>12</v>
      </c>
      <c r="AB105" s="90"/>
      <c r="AC105" s="91">
        <f t="shared" si="7"/>
        <v>50512.896000000001</v>
      </c>
      <c r="AD105" s="91">
        <f t="shared" si="9"/>
        <v>0</v>
      </c>
      <c r="AE105" s="91">
        <f t="shared" si="8"/>
        <v>50512.896000000001</v>
      </c>
      <c r="AF105"/>
    </row>
    <row r="106" spans="1:32" ht="24.95" customHeight="1" x14ac:dyDescent="0.4">
      <c r="A106" s="78">
        <v>103</v>
      </c>
      <c r="B106" s="79" t="s">
        <v>137</v>
      </c>
      <c r="C106" s="79" t="s">
        <v>158</v>
      </c>
      <c r="D106" s="79" t="s">
        <v>92</v>
      </c>
      <c r="E106" s="79" t="s">
        <v>97</v>
      </c>
      <c r="F106" s="79" t="s">
        <v>111</v>
      </c>
      <c r="G106" s="79">
        <v>42</v>
      </c>
      <c r="H106" s="79">
        <v>1</v>
      </c>
      <c r="I106" s="81">
        <v>1</v>
      </c>
      <c r="J106" s="82">
        <v>1</v>
      </c>
      <c r="K106" s="83"/>
      <c r="L106" s="84"/>
      <c r="M106" s="84"/>
      <c r="N106" s="85" t="s">
        <v>95</v>
      </c>
      <c r="O106" s="85">
        <v>2500</v>
      </c>
      <c r="P106" s="85"/>
      <c r="Q106" s="84"/>
      <c r="R106" s="86">
        <v>1</v>
      </c>
      <c r="S106" s="87"/>
      <c r="T106" s="88"/>
      <c r="U106" s="88"/>
      <c r="V106" s="89">
        <f t="shared" si="5"/>
        <v>0</v>
      </c>
      <c r="W106" s="89">
        <f t="shared" si="6"/>
        <v>0</v>
      </c>
      <c r="X106" s="90"/>
      <c r="Y106" s="82">
        <v>9</v>
      </c>
      <c r="Z106" s="82">
        <v>24</v>
      </c>
      <c r="AA106" s="82">
        <v>12</v>
      </c>
      <c r="AB106" s="90"/>
      <c r="AC106" s="91">
        <f t="shared" si="7"/>
        <v>3157.056</v>
      </c>
      <c r="AD106" s="91">
        <f t="shared" si="9"/>
        <v>0</v>
      </c>
      <c r="AE106" s="91">
        <f t="shared" si="8"/>
        <v>3157.056</v>
      </c>
      <c r="AF106"/>
    </row>
    <row r="107" spans="1:32" ht="24.95" customHeight="1" x14ac:dyDescent="0.4">
      <c r="A107" s="78">
        <v>104</v>
      </c>
      <c r="B107" s="79" t="s">
        <v>137</v>
      </c>
      <c r="C107" s="79" t="s">
        <v>159</v>
      </c>
      <c r="D107" s="79" t="s">
        <v>92</v>
      </c>
      <c r="E107" s="79" t="s">
        <v>97</v>
      </c>
      <c r="F107" s="79" t="s">
        <v>98</v>
      </c>
      <c r="G107" s="79">
        <v>42</v>
      </c>
      <c r="H107" s="79">
        <v>2</v>
      </c>
      <c r="I107" s="81">
        <v>2</v>
      </c>
      <c r="J107" s="82">
        <v>4</v>
      </c>
      <c r="K107" s="83"/>
      <c r="L107" s="84"/>
      <c r="M107" s="84"/>
      <c r="N107" s="85" t="s">
        <v>95</v>
      </c>
      <c r="O107" s="85">
        <v>2500</v>
      </c>
      <c r="P107" s="85"/>
      <c r="Q107" s="84"/>
      <c r="R107" s="86">
        <v>4</v>
      </c>
      <c r="S107" s="87"/>
      <c r="T107" s="88"/>
      <c r="U107" s="88"/>
      <c r="V107" s="89">
        <f t="shared" si="5"/>
        <v>0</v>
      </c>
      <c r="W107" s="89">
        <f t="shared" si="6"/>
        <v>0</v>
      </c>
      <c r="X107" s="90"/>
      <c r="Y107" s="82">
        <v>9</v>
      </c>
      <c r="Z107" s="82">
        <v>24</v>
      </c>
      <c r="AA107" s="82">
        <v>12</v>
      </c>
      <c r="AB107" s="90"/>
      <c r="AC107" s="91">
        <f t="shared" si="7"/>
        <v>12628.224</v>
      </c>
      <c r="AD107" s="91">
        <f t="shared" si="9"/>
        <v>0</v>
      </c>
      <c r="AE107" s="91">
        <f t="shared" si="8"/>
        <v>12628.224</v>
      </c>
      <c r="AF107"/>
    </row>
    <row r="108" spans="1:32" ht="36.75" customHeight="1" x14ac:dyDescent="0.4">
      <c r="A108" s="92"/>
      <c r="B108" s="93"/>
      <c r="C108" s="93"/>
      <c r="D108" s="93"/>
      <c r="E108" s="93"/>
      <c r="L108" s="94"/>
      <c r="S108" s="95"/>
      <c r="T108" s="95"/>
      <c r="U108" s="95"/>
      <c r="V108" s="96"/>
      <c r="W108" s="96"/>
      <c r="X108" s="90"/>
      <c r="AB108" s="90"/>
      <c r="AC108" s="97">
        <f>SUM(AC4:AC107)</f>
        <v>2133418.1760000004</v>
      </c>
      <c r="AD108" s="97">
        <f>SUM(AD4:AD107)</f>
        <v>0</v>
      </c>
      <c r="AE108" s="97">
        <f>SUM(AE4:AE107)</f>
        <v>2133418.1760000004</v>
      </c>
      <c r="AF108"/>
    </row>
    <row r="110" spans="1:32" x14ac:dyDescent="0.4">
      <c r="U110" s="117" t="s">
        <v>160</v>
      </c>
      <c r="V110" s="118"/>
      <c r="W110" s="119"/>
      <c r="X110" s="99">
        <f>SUM(V4:V107)</f>
        <v>0</v>
      </c>
    </row>
    <row r="111" spans="1:32" x14ac:dyDescent="0.4">
      <c r="U111" s="117" t="s">
        <v>161</v>
      </c>
      <c r="V111" s="118"/>
      <c r="W111" s="119"/>
      <c r="X111" s="99">
        <f>SUM(W4:W107)</f>
        <v>0</v>
      </c>
    </row>
    <row r="112" spans="1:32" x14ac:dyDescent="0.4">
      <c r="U112" s="117" t="s">
        <v>38</v>
      </c>
      <c r="V112" s="118"/>
      <c r="W112" s="119"/>
      <c r="X112" s="100"/>
    </row>
    <row r="113" spans="21:24" x14ac:dyDescent="0.4">
      <c r="U113" s="117" t="s">
        <v>39</v>
      </c>
      <c r="V113" s="118"/>
      <c r="W113" s="119"/>
      <c r="X113" s="100"/>
    </row>
    <row r="114" spans="21:24" x14ac:dyDescent="0.4">
      <c r="U114" s="117" t="s">
        <v>40</v>
      </c>
      <c r="V114" s="118"/>
      <c r="W114" s="119"/>
      <c r="X114" s="100"/>
    </row>
    <row r="115" spans="21:24" x14ac:dyDescent="0.4">
      <c r="U115" s="117" t="s">
        <v>162</v>
      </c>
      <c r="V115" s="118"/>
      <c r="W115" s="119"/>
      <c r="X115" s="100"/>
    </row>
    <row r="116" spans="21:24" x14ac:dyDescent="0.4">
      <c r="U116" s="117" t="s">
        <v>163</v>
      </c>
      <c r="V116" s="118"/>
      <c r="W116" s="119"/>
      <c r="X116" s="99">
        <f>SUM(X110:X115)</f>
        <v>0</v>
      </c>
    </row>
    <row r="117" spans="21:24" x14ac:dyDescent="0.4">
      <c r="U117" s="117" t="s">
        <v>164</v>
      </c>
      <c r="V117" s="118"/>
      <c r="W117" s="119"/>
      <c r="X117" s="99">
        <f>X116*1.1</f>
        <v>0</v>
      </c>
    </row>
  </sheetData>
  <autoFilter ref="A3:AF3"/>
  <mergeCells count="13">
    <mergeCell ref="AE2:AE3"/>
    <mergeCell ref="U117:W117"/>
    <mergeCell ref="U111:W111"/>
    <mergeCell ref="U112:W112"/>
    <mergeCell ref="U113:W113"/>
    <mergeCell ref="U114:W114"/>
    <mergeCell ref="U115:W115"/>
    <mergeCell ref="U116:W116"/>
    <mergeCell ref="U110:W110"/>
    <mergeCell ref="E2:J2"/>
    <mergeCell ref="L2:R2"/>
    <mergeCell ref="Y2:AA2"/>
    <mergeCell ref="AC2:AD2"/>
  </mergeCells>
  <phoneticPr fontId="5"/>
  <conditionalFormatting sqref="B4:J107 L4:R107">
    <cfRule type="containsBlanks" dxfId="25" priority="2">
      <formula>LEN(TRIM(B4))=0</formula>
    </cfRule>
  </conditionalFormatting>
  <conditionalFormatting sqref="Y4:AA107">
    <cfRule type="containsBlanks" dxfId="24" priority="1">
      <formula>LEN(TRIM(Y4))=0</formula>
    </cfRule>
  </conditionalFormatting>
  <dataValidations count="1">
    <dataValidation type="list" allowBlank="1" showInputMessage="1" showErrorMessage="1" sqref="L4:L10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39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165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92</v>
      </c>
      <c r="C4" s="79" t="s">
        <v>166</v>
      </c>
      <c r="D4" s="79" t="s">
        <v>167</v>
      </c>
      <c r="E4" s="79" t="s">
        <v>168</v>
      </c>
      <c r="F4" s="79" t="s">
        <v>169</v>
      </c>
      <c r="G4" s="79">
        <v>34</v>
      </c>
      <c r="H4" s="80">
        <v>2</v>
      </c>
      <c r="I4" s="81">
        <v>1</v>
      </c>
      <c r="J4" s="82">
        <v>2</v>
      </c>
      <c r="K4" s="83"/>
      <c r="L4" s="84"/>
      <c r="M4" s="84"/>
      <c r="N4" s="85" t="s">
        <v>95</v>
      </c>
      <c r="O4" s="85">
        <v>2500</v>
      </c>
      <c r="P4" s="85"/>
      <c r="Q4" s="84"/>
      <c r="R4" s="86">
        <v>2</v>
      </c>
      <c r="S4" s="87"/>
      <c r="T4" s="88"/>
      <c r="U4" s="88"/>
      <c r="V4" s="89">
        <f t="shared" ref="V4:V29" si="0">T4*R4</f>
        <v>0</v>
      </c>
      <c r="W4" s="89">
        <f t="shared" ref="W4:W29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 t="shared" ref="AC4:AC29" si="2">G4*J4*Y4*Z4*AA4/1000*$AB$1</f>
        <v>5111.424</v>
      </c>
      <c r="AD4" s="91">
        <f>Q4*R4*Y4*Z4*AA4/1000*$AB$1</f>
        <v>0</v>
      </c>
      <c r="AE4" s="91">
        <f t="shared" ref="AE4:AE29" si="3">AC4-AD4</f>
        <v>5111.424</v>
      </c>
      <c r="AF4"/>
    </row>
    <row r="5" spans="1:32" ht="24.95" customHeight="1" x14ac:dyDescent="0.4">
      <c r="A5" s="78">
        <v>2</v>
      </c>
      <c r="B5" s="79" t="s">
        <v>92</v>
      </c>
      <c r="C5" s="79" t="s">
        <v>102</v>
      </c>
      <c r="D5" s="79" t="s">
        <v>170</v>
      </c>
      <c r="E5" s="79" t="s">
        <v>171</v>
      </c>
      <c r="F5" s="79" t="s">
        <v>172</v>
      </c>
      <c r="G5" s="79">
        <v>210</v>
      </c>
      <c r="H5" s="80">
        <v>10</v>
      </c>
      <c r="I5" s="81">
        <v>1</v>
      </c>
      <c r="J5" s="82">
        <v>10</v>
      </c>
      <c r="K5" s="83"/>
      <c r="L5" s="84"/>
      <c r="M5" s="84"/>
      <c r="N5" s="85" t="s">
        <v>95</v>
      </c>
      <c r="O5" s="85">
        <v>9200</v>
      </c>
      <c r="P5" s="85"/>
      <c r="Q5" s="84"/>
      <c r="R5" s="86">
        <v>10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si="2"/>
        <v>157852.79999999999</v>
      </c>
      <c r="AD5" s="91">
        <f t="shared" ref="AD5:AD29" si="4">Q5*R5*Y5*Z5*AA5/1000*$AB$1</f>
        <v>0</v>
      </c>
      <c r="AE5" s="91">
        <f t="shared" si="3"/>
        <v>157852.79999999999</v>
      </c>
      <c r="AF5"/>
    </row>
    <row r="6" spans="1:32" ht="24.95" customHeight="1" x14ac:dyDescent="0.4">
      <c r="A6" s="78">
        <v>3</v>
      </c>
      <c r="B6" s="79" t="s">
        <v>92</v>
      </c>
      <c r="C6" s="79" t="s">
        <v>173</v>
      </c>
      <c r="D6" s="79" t="s">
        <v>167</v>
      </c>
      <c r="E6" s="79" t="s">
        <v>168</v>
      </c>
      <c r="F6" s="79" t="s">
        <v>174</v>
      </c>
      <c r="G6" s="79">
        <v>34</v>
      </c>
      <c r="H6" s="80">
        <v>10</v>
      </c>
      <c r="I6" s="81">
        <v>2</v>
      </c>
      <c r="J6" s="82">
        <v>20</v>
      </c>
      <c r="K6" s="83"/>
      <c r="L6" s="84"/>
      <c r="M6" s="84"/>
      <c r="N6" s="85" t="s">
        <v>95</v>
      </c>
      <c r="O6" s="85">
        <v>2500</v>
      </c>
      <c r="P6" s="85"/>
      <c r="Q6" s="84"/>
      <c r="R6" s="86">
        <v>20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2"/>
        <v>51114.239999999998</v>
      </c>
      <c r="AD6" s="91">
        <f t="shared" si="4"/>
        <v>0</v>
      </c>
      <c r="AE6" s="91">
        <f t="shared" si="3"/>
        <v>51114.239999999998</v>
      </c>
      <c r="AF6"/>
    </row>
    <row r="7" spans="1:32" ht="24.95" customHeight="1" x14ac:dyDescent="0.4">
      <c r="A7" s="78">
        <v>4</v>
      </c>
      <c r="B7" s="79" t="s">
        <v>92</v>
      </c>
      <c r="C7" s="79" t="s">
        <v>175</v>
      </c>
      <c r="D7" s="79" t="s">
        <v>167</v>
      </c>
      <c r="E7" s="79" t="s">
        <v>93</v>
      </c>
      <c r="F7" s="79" t="s">
        <v>94</v>
      </c>
      <c r="G7" s="79">
        <v>26</v>
      </c>
      <c r="H7" s="80">
        <v>1</v>
      </c>
      <c r="I7" s="81">
        <v>2</v>
      </c>
      <c r="J7" s="82">
        <v>2</v>
      </c>
      <c r="K7" s="83"/>
      <c r="L7" s="84"/>
      <c r="M7" s="84"/>
      <c r="N7" s="85" t="s">
        <v>95</v>
      </c>
      <c r="O7" s="85">
        <v>1500</v>
      </c>
      <c r="P7" s="85"/>
      <c r="Q7" s="84"/>
      <c r="R7" s="86">
        <v>1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2"/>
        <v>3908.7359999999999</v>
      </c>
      <c r="AD7" s="91">
        <f t="shared" si="4"/>
        <v>0</v>
      </c>
      <c r="AE7" s="91">
        <f t="shared" si="3"/>
        <v>3908.7359999999999</v>
      </c>
      <c r="AF7"/>
    </row>
    <row r="8" spans="1:32" ht="24.95" customHeight="1" x14ac:dyDescent="0.4">
      <c r="A8" s="78">
        <v>5</v>
      </c>
      <c r="B8" s="79" t="s">
        <v>92</v>
      </c>
      <c r="C8" s="79" t="s">
        <v>175</v>
      </c>
      <c r="D8" s="79" t="s">
        <v>167</v>
      </c>
      <c r="E8" s="79" t="s">
        <v>93</v>
      </c>
      <c r="F8" s="79" t="s">
        <v>94</v>
      </c>
      <c r="G8" s="79">
        <v>26</v>
      </c>
      <c r="H8" s="80">
        <v>4</v>
      </c>
      <c r="I8" s="81">
        <v>1</v>
      </c>
      <c r="J8" s="82">
        <v>4</v>
      </c>
      <c r="K8" s="83"/>
      <c r="L8" s="84"/>
      <c r="M8" s="84"/>
      <c r="N8" s="85" t="s">
        <v>95</v>
      </c>
      <c r="O8" s="85">
        <v>1000</v>
      </c>
      <c r="P8" s="85"/>
      <c r="Q8" s="84"/>
      <c r="R8" s="86">
        <v>4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2"/>
        <v>7817.4719999999998</v>
      </c>
      <c r="AD8" s="91">
        <f t="shared" si="4"/>
        <v>0</v>
      </c>
      <c r="AE8" s="91">
        <f t="shared" si="3"/>
        <v>7817.4719999999998</v>
      </c>
      <c r="AF8"/>
    </row>
    <row r="9" spans="1:32" ht="24.95" customHeight="1" x14ac:dyDescent="0.4">
      <c r="A9" s="78">
        <v>6</v>
      </c>
      <c r="B9" s="79" t="s">
        <v>92</v>
      </c>
      <c r="C9" s="79" t="s">
        <v>175</v>
      </c>
      <c r="D9" s="79" t="s">
        <v>167</v>
      </c>
      <c r="E9" s="79" t="s">
        <v>93</v>
      </c>
      <c r="F9" s="79" t="s">
        <v>94</v>
      </c>
      <c r="G9" s="79">
        <v>26</v>
      </c>
      <c r="H9" s="80">
        <v>3</v>
      </c>
      <c r="I9" s="81">
        <v>2</v>
      </c>
      <c r="J9" s="82">
        <v>6</v>
      </c>
      <c r="K9" s="83"/>
      <c r="L9" s="84"/>
      <c r="M9" s="84"/>
      <c r="N9" s="85" t="s">
        <v>95</v>
      </c>
      <c r="O9" s="85">
        <v>1500</v>
      </c>
      <c r="P9" s="85"/>
      <c r="Q9" s="84"/>
      <c r="R9" s="86">
        <v>3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2"/>
        <v>11726.207999999999</v>
      </c>
      <c r="AD9" s="91">
        <f t="shared" si="4"/>
        <v>0</v>
      </c>
      <c r="AE9" s="91">
        <f t="shared" si="3"/>
        <v>11726.207999999999</v>
      </c>
      <c r="AF9"/>
    </row>
    <row r="10" spans="1:32" ht="24.95" customHeight="1" x14ac:dyDescent="0.4">
      <c r="A10" s="78">
        <v>7</v>
      </c>
      <c r="B10" s="79" t="s">
        <v>92</v>
      </c>
      <c r="C10" s="79" t="s">
        <v>176</v>
      </c>
      <c r="D10" s="79" t="s">
        <v>177</v>
      </c>
      <c r="E10" s="79" t="s">
        <v>105</v>
      </c>
      <c r="F10" s="79" t="s">
        <v>101</v>
      </c>
      <c r="G10" s="79">
        <v>60</v>
      </c>
      <c r="H10" s="80">
        <v>2</v>
      </c>
      <c r="I10" s="81">
        <v>1</v>
      </c>
      <c r="J10" s="82">
        <v>2</v>
      </c>
      <c r="K10" s="83"/>
      <c r="L10" s="84"/>
      <c r="M10" s="84"/>
      <c r="N10" s="85" t="s">
        <v>115</v>
      </c>
      <c r="O10" s="85">
        <v>700</v>
      </c>
      <c r="P10" s="85"/>
      <c r="Q10" s="84"/>
      <c r="R10" s="86">
        <v>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2"/>
        <v>9020.16</v>
      </c>
      <c r="AD10" s="91">
        <f t="shared" si="4"/>
        <v>0</v>
      </c>
      <c r="AE10" s="91">
        <f t="shared" si="3"/>
        <v>9020.16</v>
      </c>
      <c r="AF10"/>
    </row>
    <row r="11" spans="1:32" ht="24.95" customHeight="1" x14ac:dyDescent="0.4">
      <c r="A11" s="78">
        <v>8</v>
      </c>
      <c r="B11" s="79" t="s">
        <v>92</v>
      </c>
      <c r="C11" s="79" t="s">
        <v>176</v>
      </c>
      <c r="D11" s="79" t="s">
        <v>177</v>
      </c>
      <c r="E11" s="79" t="s">
        <v>178</v>
      </c>
      <c r="F11" s="79" t="s">
        <v>179</v>
      </c>
      <c r="G11" s="79">
        <v>19</v>
      </c>
      <c r="H11" s="80">
        <v>5</v>
      </c>
      <c r="I11" s="81">
        <v>1</v>
      </c>
      <c r="J11" s="82">
        <v>5</v>
      </c>
      <c r="K11" s="83"/>
      <c r="L11" s="84"/>
      <c r="M11" s="84"/>
      <c r="N11" s="85" t="s">
        <v>95</v>
      </c>
      <c r="O11" s="85">
        <v>800</v>
      </c>
      <c r="P11" s="85"/>
      <c r="Q11" s="84"/>
      <c r="R11" s="86">
        <v>5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2"/>
        <v>7140.96</v>
      </c>
      <c r="AD11" s="91">
        <f t="shared" si="4"/>
        <v>0</v>
      </c>
      <c r="AE11" s="91">
        <f t="shared" si="3"/>
        <v>7140.96</v>
      </c>
      <c r="AF11"/>
    </row>
    <row r="12" spans="1:32" ht="24.95" customHeight="1" x14ac:dyDescent="0.4">
      <c r="A12" s="78">
        <v>9</v>
      </c>
      <c r="B12" s="79" t="s">
        <v>92</v>
      </c>
      <c r="C12" s="79" t="s">
        <v>180</v>
      </c>
      <c r="D12" s="79" t="s">
        <v>177</v>
      </c>
      <c r="E12" s="79" t="s">
        <v>181</v>
      </c>
      <c r="F12" s="79" t="s">
        <v>182</v>
      </c>
      <c r="G12" s="79">
        <v>28</v>
      </c>
      <c r="H12" s="80">
        <v>1</v>
      </c>
      <c r="I12" s="81">
        <v>1</v>
      </c>
      <c r="J12" s="82">
        <v>1</v>
      </c>
      <c r="K12" s="83"/>
      <c r="L12" s="84"/>
      <c r="M12" s="84"/>
      <c r="N12" s="85" t="s">
        <v>115</v>
      </c>
      <c r="O12" s="85">
        <v>500</v>
      </c>
      <c r="P12" s="85"/>
      <c r="Q12" s="84"/>
      <c r="R12" s="86">
        <v>1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2"/>
        <v>2104.7039999999997</v>
      </c>
      <c r="AD12" s="91">
        <f t="shared" si="4"/>
        <v>0</v>
      </c>
      <c r="AE12" s="91">
        <f t="shared" si="3"/>
        <v>2104.7039999999997</v>
      </c>
      <c r="AF12"/>
    </row>
    <row r="13" spans="1:32" ht="24.95" customHeight="1" x14ac:dyDescent="0.4">
      <c r="A13" s="78">
        <v>10</v>
      </c>
      <c r="B13" s="79" t="s">
        <v>92</v>
      </c>
      <c r="C13" s="79" t="s">
        <v>183</v>
      </c>
      <c r="D13" s="79" t="s">
        <v>177</v>
      </c>
      <c r="E13" s="79" t="s">
        <v>105</v>
      </c>
      <c r="F13" s="79" t="s">
        <v>101</v>
      </c>
      <c r="G13" s="79">
        <v>60</v>
      </c>
      <c r="H13" s="80">
        <v>2</v>
      </c>
      <c r="I13" s="81">
        <v>1</v>
      </c>
      <c r="J13" s="82">
        <v>2</v>
      </c>
      <c r="K13" s="83"/>
      <c r="L13" s="84"/>
      <c r="M13" s="84"/>
      <c r="N13" s="85" t="s">
        <v>115</v>
      </c>
      <c r="O13" s="85">
        <v>700</v>
      </c>
      <c r="P13" s="85"/>
      <c r="Q13" s="84"/>
      <c r="R13" s="86">
        <v>2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2"/>
        <v>9020.16</v>
      </c>
      <c r="AD13" s="91">
        <f t="shared" si="4"/>
        <v>0</v>
      </c>
      <c r="AE13" s="91">
        <f t="shared" si="3"/>
        <v>9020.16</v>
      </c>
      <c r="AF13"/>
    </row>
    <row r="14" spans="1:32" ht="24.95" customHeight="1" x14ac:dyDescent="0.4">
      <c r="A14" s="78">
        <v>11</v>
      </c>
      <c r="B14" s="79" t="s">
        <v>92</v>
      </c>
      <c r="C14" s="79" t="s">
        <v>183</v>
      </c>
      <c r="D14" s="79" t="s">
        <v>177</v>
      </c>
      <c r="E14" s="79" t="s">
        <v>178</v>
      </c>
      <c r="F14" s="79" t="s">
        <v>179</v>
      </c>
      <c r="G14" s="79">
        <v>19</v>
      </c>
      <c r="H14" s="80">
        <v>6</v>
      </c>
      <c r="I14" s="81">
        <v>1</v>
      </c>
      <c r="J14" s="82">
        <v>6</v>
      </c>
      <c r="K14" s="83"/>
      <c r="L14" s="84"/>
      <c r="M14" s="84"/>
      <c r="N14" s="85" t="s">
        <v>95</v>
      </c>
      <c r="O14" s="85">
        <v>800</v>
      </c>
      <c r="P14" s="85"/>
      <c r="Q14" s="84"/>
      <c r="R14" s="86">
        <v>6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2"/>
        <v>8569.152</v>
      </c>
      <c r="AD14" s="91">
        <f t="shared" si="4"/>
        <v>0</v>
      </c>
      <c r="AE14" s="91">
        <f t="shared" si="3"/>
        <v>8569.152</v>
      </c>
      <c r="AF14"/>
    </row>
    <row r="15" spans="1:32" ht="24.95" customHeight="1" x14ac:dyDescent="0.4">
      <c r="A15" s="78">
        <v>12</v>
      </c>
      <c r="B15" s="79" t="s">
        <v>92</v>
      </c>
      <c r="C15" s="79" t="s">
        <v>184</v>
      </c>
      <c r="D15" s="79" t="s">
        <v>167</v>
      </c>
      <c r="E15" s="79" t="s">
        <v>168</v>
      </c>
      <c r="F15" s="79" t="s">
        <v>174</v>
      </c>
      <c r="G15" s="79">
        <v>34</v>
      </c>
      <c r="H15" s="80">
        <v>2</v>
      </c>
      <c r="I15" s="81">
        <v>1</v>
      </c>
      <c r="J15" s="82">
        <v>2</v>
      </c>
      <c r="K15" s="83"/>
      <c r="L15" s="84"/>
      <c r="M15" s="84"/>
      <c r="N15" s="85" t="s">
        <v>95</v>
      </c>
      <c r="O15" s="85">
        <v>2500</v>
      </c>
      <c r="P15" s="85"/>
      <c r="Q15" s="84"/>
      <c r="R15" s="86">
        <v>2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2"/>
        <v>5111.424</v>
      </c>
      <c r="AD15" s="91">
        <f t="shared" si="4"/>
        <v>0</v>
      </c>
      <c r="AE15" s="91">
        <f t="shared" si="3"/>
        <v>5111.424</v>
      </c>
      <c r="AF15"/>
    </row>
    <row r="16" spans="1:32" ht="24.95" customHeight="1" x14ac:dyDescent="0.4">
      <c r="A16" s="78">
        <v>13</v>
      </c>
      <c r="B16" s="79" t="s">
        <v>92</v>
      </c>
      <c r="C16" s="79" t="s">
        <v>185</v>
      </c>
      <c r="D16" s="79" t="s">
        <v>167</v>
      </c>
      <c r="E16" s="79" t="s">
        <v>168</v>
      </c>
      <c r="F16" s="79" t="s">
        <v>174</v>
      </c>
      <c r="G16" s="79">
        <v>34</v>
      </c>
      <c r="H16" s="80">
        <v>4</v>
      </c>
      <c r="I16" s="81">
        <v>2</v>
      </c>
      <c r="J16" s="82">
        <v>8</v>
      </c>
      <c r="K16" s="83"/>
      <c r="L16" s="84"/>
      <c r="M16" s="84"/>
      <c r="N16" s="85" t="s">
        <v>95</v>
      </c>
      <c r="O16" s="85">
        <v>2500</v>
      </c>
      <c r="P16" s="85"/>
      <c r="Q16" s="84"/>
      <c r="R16" s="86">
        <v>8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2"/>
        <v>20445.696</v>
      </c>
      <c r="AD16" s="91">
        <f t="shared" si="4"/>
        <v>0</v>
      </c>
      <c r="AE16" s="91">
        <f t="shared" si="3"/>
        <v>20445.696</v>
      </c>
      <c r="AF16"/>
    </row>
    <row r="17" spans="1:32" ht="24.95" customHeight="1" x14ac:dyDescent="0.4">
      <c r="A17" s="78">
        <v>14</v>
      </c>
      <c r="B17" s="79" t="s">
        <v>92</v>
      </c>
      <c r="C17" s="79" t="s">
        <v>175</v>
      </c>
      <c r="D17" s="79" t="s">
        <v>167</v>
      </c>
      <c r="E17" s="79" t="s">
        <v>93</v>
      </c>
      <c r="F17" s="79" t="s">
        <v>94</v>
      </c>
      <c r="G17" s="79">
        <v>26</v>
      </c>
      <c r="H17" s="80">
        <v>1</v>
      </c>
      <c r="I17" s="81">
        <v>2</v>
      </c>
      <c r="J17" s="82">
        <v>2</v>
      </c>
      <c r="K17" s="83"/>
      <c r="L17" s="84"/>
      <c r="M17" s="84"/>
      <c r="N17" s="85" t="s">
        <v>95</v>
      </c>
      <c r="O17" s="85">
        <v>1500</v>
      </c>
      <c r="P17" s="85"/>
      <c r="Q17" s="84"/>
      <c r="R17" s="86">
        <v>1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2"/>
        <v>3908.7359999999999</v>
      </c>
      <c r="AD17" s="91">
        <f t="shared" si="4"/>
        <v>0</v>
      </c>
      <c r="AE17" s="91">
        <f t="shared" si="3"/>
        <v>3908.7359999999999</v>
      </c>
      <c r="AF17"/>
    </row>
    <row r="18" spans="1:32" ht="24.95" customHeight="1" x14ac:dyDescent="0.4">
      <c r="A18" s="78">
        <v>15</v>
      </c>
      <c r="B18" s="79" t="s">
        <v>92</v>
      </c>
      <c r="C18" s="79" t="s">
        <v>102</v>
      </c>
      <c r="D18" s="79" t="s">
        <v>186</v>
      </c>
      <c r="E18" s="79" t="s">
        <v>171</v>
      </c>
      <c r="F18" s="79" t="s">
        <v>172</v>
      </c>
      <c r="G18" s="79">
        <v>210</v>
      </c>
      <c r="H18" s="80">
        <v>4</v>
      </c>
      <c r="I18" s="81">
        <v>1</v>
      </c>
      <c r="J18" s="82">
        <v>4</v>
      </c>
      <c r="K18" s="83"/>
      <c r="L18" s="84"/>
      <c r="M18" s="84"/>
      <c r="N18" s="85" t="s">
        <v>95</v>
      </c>
      <c r="O18" s="85">
        <v>9200</v>
      </c>
      <c r="P18" s="85"/>
      <c r="Q18" s="84"/>
      <c r="R18" s="86">
        <v>4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2"/>
        <v>63141.120000000003</v>
      </c>
      <c r="AD18" s="91">
        <f t="shared" si="4"/>
        <v>0</v>
      </c>
      <c r="AE18" s="91">
        <f t="shared" si="3"/>
        <v>63141.120000000003</v>
      </c>
      <c r="AF18"/>
    </row>
    <row r="19" spans="1:32" ht="24.95" customHeight="1" x14ac:dyDescent="0.4">
      <c r="A19" s="78">
        <v>16</v>
      </c>
      <c r="B19" s="79" t="s">
        <v>92</v>
      </c>
      <c r="C19" s="79" t="s">
        <v>187</v>
      </c>
      <c r="D19" s="79" t="s">
        <v>167</v>
      </c>
      <c r="E19" s="79" t="s">
        <v>168</v>
      </c>
      <c r="F19" s="79" t="s">
        <v>174</v>
      </c>
      <c r="G19" s="79">
        <v>34</v>
      </c>
      <c r="H19" s="80">
        <v>1</v>
      </c>
      <c r="I19" s="81">
        <v>1</v>
      </c>
      <c r="J19" s="82">
        <v>1</v>
      </c>
      <c r="K19" s="83"/>
      <c r="L19" s="84"/>
      <c r="M19" s="84"/>
      <c r="N19" s="85" t="s">
        <v>95</v>
      </c>
      <c r="O19" s="85">
        <v>2500</v>
      </c>
      <c r="P19" s="85"/>
      <c r="Q19" s="84"/>
      <c r="R19" s="86">
        <v>1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2"/>
        <v>2555.712</v>
      </c>
      <c r="AD19" s="91">
        <f t="shared" si="4"/>
        <v>0</v>
      </c>
      <c r="AE19" s="91">
        <f t="shared" si="3"/>
        <v>2555.712</v>
      </c>
      <c r="AF19"/>
    </row>
    <row r="20" spans="1:32" ht="24.95" customHeight="1" x14ac:dyDescent="0.4">
      <c r="A20" s="78">
        <v>17</v>
      </c>
      <c r="B20" s="79" t="s">
        <v>92</v>
      </c>
      <c r="C20" s="79" t="s">
        <v>188</v>
      </c>
      <c r="D20" s="79" t="s">
        <v>167</v>
      </c>
      <c r="E20" s="79" t="s">
        <v>105</v>
      </c>
      <c r="F20" s="79" t="s">
        <v>189</v>
      </c>
      <c r="G20" s="79">
        <v>60</v>
      </c>
      <c r="H20" s="80">
        <v>2</v>
      </c>
      <c r="I20" s="81">
        <v>1</v>
      </c>
      <c r="J20" s="82">
        <v>2</v>
      </c>
      <c r="K20" s="83"/>
      <c r="L20" s="84"/>
      <c r="M20" s="84"/>
      <c r="N20" s="85" t="s">
        <v>115</v>
      </c>
      <c r="O20" s="85">
        <v>700</v>
      </c>
      <c r="P20" s="85"/>
      <c r="Q20" s="84"/>
      <c r="R20" s="86">
        <v>2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2"/>
        <v>9020.16</v>
      </c>
      <c r="AD20" s="91">
        <f t="shared" si="4"/>
        <v>0</v>
      </c>
      <c r="AE20" s="91">
        <f t="shared" si="3"/>
        <v>9020.16</v>
      </c>
      <c r="AF20"/>
    </row>
    <row r="21" spans="1:32" ht="24.95" customHeight="1" x14ac:dyDescent="0.4">
      <c r="A21" s="78">
        <v>18</v>
      </c>
      <c r="B21" s="79" t="s">
        <v>92</v>
      </c>
      <c r="C21" s="79" t="s">
        <v>175</v>
      </c>
      <c r="D21" s="79" t="s">
        <v>167</v>
      </c>
      <c r="E21" s="79" t="s">
        <v>93</v>
      </c>
      <c r="F21" s="79" t="s">
        <v>94</v>
      </c>
      <c r="G21" s="79">
        <v>26</v>
      </c>
      <c r="H21" s="80">
        <v>1</v>
      </c>
      <c r="I21" s="81">
        <v>2</v>
      </c>
      <c r="J21" s="82">
        <v>2</v>
      </c>
      <c r="K21" s="83"/>
      <c r="L21" s="84"/>
      <c r="M21" s="84"/>
      <c r="N21" s="85" t="s">
        <v>95</v>
      </c>
      <c r="O21" s="85">
        <v>1500</v>
      </c>
      <c r="P21" s="85"/>
      <c r="Q21" s="84"/>
      <c r="R21" s="86">
        <v>1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2"/>
        <v>3908.7359999999999</v>
      </c>
      <c r="AD21" s="91">
        <f t="shared" si="4"/>
        <v>0</v>
      </c>
      <c r="AE21" s="91">
        <f t="shared" si="3"/>
        <v>3908.7359999999999</v>
      </c>
      <c r="AF21"/>
    </row>
    <row r="22" spans="1:32" ht="24.95" customHeight="1" x14ac:dyDescent="0.4">
      <c r="A22" s="78">
        <v>19</v>
      </c>
      <c r="B22" s="79" t="s">
        <v>92</v>
      </c>
      <c r="C22" s="79" t="s">
        <v>190</v>
      </c>
      <c r="D22" s="79" t="s">
        <v>191</v>
      </c>
      <c r="E22" s="79" t="s">
        <v>192</v>
      </c>
      <c r="F22" s="79" t="s">
        <v>193</v>
      </c>
      <c r="G22" s="79">
        <v>48</v>
      </c>
      <c r="H22" s="80">
        <v>6</v>
      </c>
      <c r="I22" s="81">
        <v>2</v>
      </c>
      <c r="J22" s="82">
        <v>12</v>
      </c>
      <c r="K22" s="83"/>
      <c r="L22" s="84"/>
      <c r="M22" s="84"/>
      <c r="N22" s="85" t="s">
        <v>95</v>
      </c>
      <c r="O22" s="85">
        <v>2500</v>
      </c>
      <c r="P22" s="85"/>
      <c r="Q22" s="84"/>
      <c r="R22" s="86">
        <v>12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2"/>
        <v>43296.767999999996</v>
      </c>
      <c r="AD22" s="91">
        <f t="shared" si="4"/>
        <v>0</v>
      </c>
      <c r="AE22" s="91">
        <f t="shared" si="3"/>
        <v>43296.767999999996</v>
      </c>
      <c r="AF22"/>
    </row>
    <row r="23" spans="1:32" ht="24.95" customHeight="1" x14ac:dyDescent="0.4">
      <c r="A23" s="78">
        <v>20</v>
      </c>
      <c r="B23" s="79" t="s">
        <v>92</v>
      </c>
      <c r="C23" s="79" t="s">
        <v>190</v>
      </c>
      <c r="D23" s="79" t="s">
        <v>191</v>
      </c>
      <c r="E23" s="79" t="s">
        <v>194</v>
      </c>
      <c r="F23" s="79" t="s">
        <v>195</v>
      </c>
      <c r="G23" s="79">
        <v>100</v>
      </c>
      <c r="H23" s="80">
        <v>12</v>
      </c>
      <c r="I23" s="81">
        <v>1</v>
      </c>
      <c r="J23" s="82">
        <v>12</v>
      </c>
      <c r="K23" s="83"/>
      <c r="L23" s="84"/>
      <c r="M23" s="84"/>
      <c r="N23" s="85" t="s">
        <v>196</v>
      </c>
      <c r="O23" s="85">
        <v>1200</v>
      </c>
      <c r="P23" s="85"/>
      <c r="Q23" s="84"/>
      <c r="R23" s="86">
        <v>12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2"/>
        <v>90201.600000000006</v>
      </c>
      <c r="AD23" s="91">
        <f t="shared" si="4"/>
        <v>0</v>
      </c>
      <c r="AE23" s="91">
        <f t="shared" si="3"/>
        <v>90201.600000000006</v>
      </c>
      <c r="AF23"/>
    </row>
    <row r="24" spans="1:32" ht="24.95" customHeight="1" x14ac:dyDescent="0.4">
      <c r="A24" s="78">
        <v>21</v>
      </c>
      <c r="B24" s="79" t="s">
        <v>92</v>
      </c>
      <c r="C24" s="79" t="s">
        <v>197</v>
      </c>
      <c r="D24" s="79" t="s">
        <v>167</v>
      </c>
      <c r="E24" s="79" t="s">
        <v>168</v>
      </c>
      <c r="F24" s="79" t="s">
        <v>174</v>
      </c>
      <c r="G24" s="79">
        <v>34</v>
      </c>
      <c r="H24" s="80">
        <v>8</v>
      </c>
      <c r="I24" s="81">
        <v>2</v>
      </c>
      <c r="J24" s="82">
        <v>16</v>
      </c>
      <c r="K24" s="83"/>
      <c r="L24" s="84"/>
      <c r="M24" s="84"/>
      <c r="N24" s="85" t="s">
        <v>95</v>
      </c>
      <c r="O24" s="85">
        <v>2500</v>
      </c>
      <c r="P24" s="85"/>
      <c r="Q24" s="84"/>
      <c r="R24" s="86">
        <v>16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2"/>
        <v>40891.392</v>
      </c>
      <c r="AD24" s="91">
        <f t="shared" si="4"/>
        <v>0</v>
      </c>
      <c r="AE24" s="91">
        <f t="shared" si="3"/>
        <v>40891.392</v>
      </c>
      <c r="AF24"/>
    </row>
    <row r="25" spans="1:32" ht="24.95" customHeight="1" x14ac:dyDescent="0.4">
      <c r="A25" s="78">
        <v>22</v>
      </c>
      <c r="B25" s="79" t="s">
        <v>92</v>
      </c>
      <c r="C25" s="79" t="s">
        <v>198</v>
      </c>
      <c r="D25" s="79" t="s">
        <v>167</v>
      </c>
      <c r="E25" s="79" t="s">
        <v>168</v>
      </c>
      <c r="F25" s="79" t="s">
        <v>169</v>
      </c>
      <c r="G25" s="79">
        <v>34</v>
      </c>
      <c r="H25" s="80">
        <v>1</v>
      </c>
      <c r="I25" s="81">
        <v>1</v>
      </c>
      <c r="J25" s="82">
        <v>1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1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2"/>
        <v>2555.712</v>
      </c>
      <c r="AD25" s="91">
        <f t="shared" si="4"/>
        <v>0</v>
      </c>
      <c r="AE25" s="91">
        <f t="shared" si="3"/>
        <v>2555.712</v>
      </c>
      <c r="AF25"/>
    </row>
    <row r="26" spans="1:32" ht="24.95" customHeight="1" x14ac:dyDescent="0.4">
      <c r="A26" s="78">
        <v>23</v>
      </c>
      <c r="B26" s="79" t="s">
        <v>92</v>
      </c>
      <c r="C26" s="79" t="s">
        <v>198</v>
      </c>
      <c r="D26" s="79" t="s">
        <v>167</v>
      </c>
      <c r="E26" s="79" t="s">
        <v>93</v>
      </c>
      <c r="F26" s="79" t="s">
        <v>99</v>
      </c>
      <c r="G26" s="79">
        <v>26</v>
      </c>
      <c r="H26" s="80">
        <v>1</v>
      </c>
      <c r="I26" s="81">
        <v>1</v>
      </c>
      <c r="J26" s="82">
        <v>1</v>
      </c>
      <c r="K26" s="83"/>
      <c r="L26" s="84"/>
      <c r="M26" s="84"/>
      <c r="N26" s="85" t="s">
        <v>95</v>
      </c>
      <c r="O26" s="85">
        <v>1000</v>
      </c>
      <c r="P26" s="85"/>
      <c r="Q26" s="84"/>
      <c r="R26" s="86">
        <v>1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2"/>
        <v>1954.3679999999999</v>
      </c>
      <c r="AD26" s="91">
        <f t="shared" si="4"/>
        <v>0</v>
      </c>
      <c r="AE26" s="91">
        <f t="shared" si="3"/>
        <v>1954.3679999999999</v>
      </c>
      <c r="AF26"/>
    </row>
    <row r="27" spans="1:32" ht="24.95" customHeight="1" x14ac:dyDescent="0.4">
      <c r="A27" s="78">
        <v>24</v>
      </c>
      <c r="B27" s="79" t="s">
        <v>92</v>
      </c>
      <c r="C27" s="79" t="s">
        <v>199</v>
      </c>
      <c r="D27" s="79" t="s">
        <v>167</v>
      </c>
      <c r="E27" s="79" t="s">
        <v>168</v>
      </c>
      <c r="F27" s="79" t="s">
        <v>174</v>
      </c>
      <c r="G27" s="79">
        <v>34</v>
      </c>
      <c r="H27" s="80">
        <v>9</v>
      </c>
      <c r="I27" s="81">
        <v>2</v>
      </c>
      <c r="J27" s="82">
        <v>18</v>
      </c>
      <c r="K27" s="83"/>
      <c r="L27" s="84"/>
      <c r="M27" s="84"/>
      <c r="N27" s="85" t="s">
        <v>95</v>
      </c>
      <c r="O27" s="85">
        <v>2500</v>
      </c>
      <c r="P27" s="85"/>
      <c r="Q27" s="84"/>
      <c r="R27" s="86">
        <v>18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2"/>
        <v>46002.816000000006</v>
      </c>
      <c r="AD27" s="91">
        <f t="shared" si="4"/>
        <v>0</v>
      </c>
      <c r="AE27" s="91">
        <f t="shared" si="3"/>
        <v>46002.816000000006</v>
      </c>
      <c r="AF27"/>
    </row>
    <row r="28" spans="1:32" ht="24.95" customHeight="1" x14ac:dyDescent="0.4">
      <c r="A28" s="78">
        <v>25</v>
      </c>
      <c r="B28" s="79" t="s">
        <v>92</v>
      </c>
      <c r="C28" s="79" t="s">
        <v>200</v>
      </c>
      <c r="D28" s="79" t="s">
        <v>92</v>
      </c>
      <c r="E28" s="79" t="s">
        <v>201</v>
      </c>
      <c r="F28" s="79" t="s">
        <v>202</v>
      </c>
      <c r="G28" s="79">
        <v>13</v>
      </c>
      <c r="H28" s="80">
        <v>11</v>
      </c>
      <c r="I28" s="81">
        <v>1</v>
      </c>
      <c r="J28" s="82">
        <v>11</v>
      </c>
      <c r="K28" s="83"/>
      <c r="L28" s="84"/>
      <c r="M28" s="84"/>
      <c r="N28" s="85" t="s">
        <v>115</v>
      </c>
      <c r="O28" s="85">
        <v>800</v>
      </c>
      <c r="P28" s="85"/>
      <c r="Q28" s="84"/>
      <c r="R28" s="86">
        <v>11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2"/>
        <v>10749.023999999999</v>
      </c>
      <c r="AD28" s="91">
        <f t="shared" si="4"/>
        <v>0</v>
      </c>
      <c r="AE28" s="91">
        <f t="shared" si="3"/>
        <v>10749.023999999999</v>
      </c>
      <c r="AF28"/>
    </row>
    <row r="29" spans="1:32" ht="24.95" customHeight="1" x14ac:dyDescent="0.4">
      <c r="A29" s="78">
        <v>26</v>
      </c>
      <c r="B29" s="79" t="s">
        <v>92</v>
      </c>
      <c r="C29" s="79" t="s">
        <v>200</v>
      </c>
      <c r="D29" s="79" t="s">
        <v>92</v>
      </c>
      <c r="E29" s="79" t="s">
        <v>178</v>
      </c>
      <c r="F29" s="79" t="s">
        <v>101</v>
      </c>
      <c r="G29" s="79">
        <v>19</v>
      </c>
      <c r="H29" s="80">
        <v>2</v>
      </c>
      <c r="I29" s="81">
        <v>1</v>
      </c>
      <c r="J29" s="82">
        <v>2</v>
      </c>
      <c r="K29" s="83"/>
      <c r="L29" s="84"/>
      <c r="M29" s="84"/>
      <c r="N29" s="85" t="s">
        <v>115</v>
      </c>
      <c r="O29" s="85">
        <v>1200</v>
      </c>
      <c r="P29" s="85"/>
      <c r="Q29" s="84"/>
      <c r="R29" s="86">
        <v>2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2"/>
        <v>2856.384</v>
      </c>
      <c r="AD29" s="91">
        <f t="shared" si="4"/>
        <v>0</v>
      </c>
      <c r="AE29" s="91">
        <f t="shared" si="3"/>
        <v>2856.384</v>
      </c>
      <c r="AF29"/>
    </row>
    <row r="30" spans="1:32" ht="36.75" customHeight="1" x14ac:dyDescent="0.4">
      <c r="A30" s="92"/>
      <c r="B30" s="93"/>
      <c r="C30" s="93"/>
      <c r="D30" s="93"/>
      <c r="E30" s="93"/>
      <c r="L30" s="94"/>
      <c r="S30" s="95"/>
      <c r="T30" s="95"/>
      <c r="U30" s="95"/>
      <c r="V30" s="96"/>
      <c r="W30" s="96"/>
      <c r="X30" s="90"/>
      <c r="AB30" s="90"/>
      <c r="AC30" s="97">
        <f>SUM(AC4:AC29)</f>
        <v>619985.66399999987</v>
      </c>
      <c r="AD30" s="97">
        <f>SUM(AD4:AD29)</f>
        <v>0</v>
      </c>
      <c r="AE30" s="97">
        <f>SUM(AE4:AE29)</f>
        <v>619985.66399999987</v>
      </c>
      <c r="AF30"/>
    </row>
    <row r="32" spans="1:32" x14ac:dyDescent="0.4">
      <c r="U32" s="117" t="s">
        <v>160</v>
      </c>
      <c r="V32" s="118"/>
      <c r="W32" s="119"/>
      <c r="X32" s="99">
        <f>SUM(V4:V29)</f>
        <v>0</v>
      </c>
    </row>
    <row r="33" spans="21:24" x14ac:dyDescent="0.4">
      <c r="U33" s="117" t="s">
        <v>161</v>
      </c>
      <c r="V33" s="118"/>
      <c r="W33" s="119"/>
      <c r="X33" s="99">
        <f>SUM(W4:W29)</f>
        <v>0</v>
      </c>
    </row>
    <row r="34" spans="21:24" x14ac:dyDescent="0.4">
      <c r="U34" s="117" t="s">
        <v>38</v>
      </c>
      <c r="V34" s="118"/>
      <c r="W34" s="119"/>
      <c r="X34" s="100"/>
    </row>
    <row r="35" spans="21:24" x14ac:dyDescent="0.4">
      <c r="U35" s="117" t="s">
        <v>39</v>
      </c>
      <c r="V35" s="118"/>
      <c r="W35" s="119"/>
      <c r="X35" s="100"/>
    </row>
    <row r="36" spans="21:24" x14ac:dyDescent="0.4">
      <c r="U36" s="117" t="s">
        <v>40</v>
      </c>
      <c r="V36" s="118"/>
      <c r="W36" s="119"/>
      <c r="X36" s="100"/>
    </row>
    <row r="37" spans="21:24" x14ac:dyDescent="0.4">
      <c r="U37" s="117" t="s">
        <v>162</v>
      </c>
      <c r="V37" s="118"/>
      <c r="W37" s="119"/>
      <c r="X37" s="100"/>
    </row>
    <row r="38" spans="21:24" x14ac:dyDescent="0.4">
      <c r="U38" s="117" t="s">
        <v>163</v>
      </c>
      <c r="V38" s="118"/>
      <c r="W38" s="119"/>
      <c r="X38" s="99">
        <f>SUM(X32:X37)</f>
        <v>0</v>
      </c>
    </row>
    <row r="39" spans="21:24" x14ac:dyDescent="0.4">
      <c r="U39" s="117" t="s">
        <v>164</v>
      </c>
      <c r="V39" s="118"/>
      <c r="W39" s="119"/>
      <c r="X39" s="99">
        <f>X38*1.1</f>
        <v>0</v>
      </c>
    </row>
  </sheetData>
  <autoFilter ref="A3:AF3"/>
  <mergeCells count="13">
    <mergeCell ref="AE2:AE3"/>
    <mergeCell ref="U39:W39"/>
    <mergeCell ref="U33:W33"/>
    <mergeCell ref="U34:W34"/>
    <mergeCell ref="U35:W35"/>
    <mergeCell ref="U36:W36"/>
    <mergeCell ref="U37:W37"/>
    <mergeCell ref="U38:W38"/>
    <mergeCell ref="U32:W32"/>
    <mergeCell ref="E2:J2"/>
    <mergeCell ref="L2:R2"/>
    <mergeCell ref="Y2:AA2"/>
    <mergeCell ref="AC2:AD2"/>
  </mergeCells>
  <phoneticPr fontId="5"/>
  <conditionalFormatting sqref="B4:J29 L4:R29">
    <cfRule type="containsBlanks" dxfId="23" priority="2">
      <formula>LEN(TRIM(B4))=0</formula>
    </cfRule>
  </conditionalFormatting>
  <conditionalFormatting sqref="Y4:AA29">
    <cfRule type="containsBlanks" dxfId="22" priority="1">
      <formula>LEN(TRIM(Y4))=0</formula>
    </cfRule>
  </conditionalFormatting>
  <dataValidations count="1">
    <dataValidation type="list" allowBlank="1" showInputMessage="1" showErrorMessage="1" sqref="L4:L29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8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203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92</v>
      </c>
      <c r="C4" s="79" t="s">
        <v>204</v>
      </c>
      <c r="D4" s="79" t="s">
        <v>92</v>
      </c>
      <c r="E4" s="79" t="s">
        <v>97</v>
      </c>
      <c r="F4" s="79" t="s">
        <v>205</v>
      </c>
      <c r="G4" s="79">
        <v>42</v>
      </c>
      <c r="H4" s="80">
        <v>4</v>
      </c>
      <c r="I4" s="81">
        <v>2</v>
      </c>
      <c r="J4" s="82">
        <v>8</v>
      </c>
      <c r="K4" s="83"/>
      <c r="L4" s="84"/>
      <c r="M4" s="84"/>
      <c r="N4" s="85" t="s">
        <v>95</v>
      </c>
      <c r="O4" s="85">
        <v>2500</v>
      </c>
      <c r="P4" s="85"/>
      <c r="Q4" s="84"/>
      <c r="R4" s="86">
        <v>8</v>
      </c>
      <c r="S4" s="87"/>
      <c r="T4" s="88"/>
      <c r="U4" s="88"/>
      <c r="V4" s="89">
        <f t="shared" ref="V4:V38" si="0">T4*R4</f>
        <v>0</v>
      </c>
      <c r="W4" s="89">
        <f t="shared" ref="W4:W38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25256.448</v>
      </c>
      <c r="AD4" s="91">
        <f>Q4*R4*Y4*Z4*AA4/1000*$AB$1</f>
        <v>0</v>
      </c>
      <c r="AE4" s="91">
        <f t="shared" ref="AE4:AE38" si="2">AC4-AD4</f>
        <v>25256.448</v>
      </c>
      <c r="AF4"/>
    </row>
    <row r="5" spans="1:32" ht="24.95" customHeight="1" x14ac:dyDescent="0.4">
      <c r="A5" s="78">
        <v>2</v>
      </c>
      <c r="B5" s="79" t="s">
        <v>92</v>
      </c>
      <c r="C5" s="79" t="s">
        <v>204</v>
      </c>
      <c r="D5" s="79" t="s">
        <v>92</v>
      </c>
      <c r="E5" s="79" t="s">
        <v>93</v>
      </c>
      <c r="F5" s="79" t="s">
        <v>206</v>
      </c>
      <c r="G5" s="79">
        <v>26</v>
      </c>
      <c r="H5" s="80">
        <v>2</v>
      </c>
      <c r="I5" s="81">
        <v>1</v>
      </c>
      <c r="J5" s="82">
        <v>2</v>
      </c>
      <c r="K5" s="83"/>
      <c r="L5" s="84"/>
      <c r="M5" s="84"/>
      <c r="N5" s="85" t="s">
        <v>95</v>
      </c>
      <c r="O5" s="85">
        <v>1000</v>
      </c>
      <c r="P5" s="85"/>
      <c r="Q5" s="84"/>
      <c r="R5" s="86">
        <v>2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38" si="3">G5*J5*Y5*Z5*AA5/1000*$AB$1</f>
        <v>3908.7359999999999</v>
      </c>
      <c r="AD5" s="91">
        <f t="shared" ref="AD5:AD38" si="4">Q5*R5*Y5*Z5*AA5/1000*$AB$1</f>
        <v>0</v>
      </c>
      <c r="AE5" s="91">
        <f t="shared" si="2"/>
        <v>3908.7359999999999</v>
      </c>
      <c r="AF5"/>
    </row>
    <row r="6" spans="1:32" ht="24.95" customHeight="1" x14ac:dyDescent="0.4">
      <c r="A6" s="78">
        <v>3</v>
      </c>
      <c r="B6" s="79" t="s">
        <v>92</v>
      </c>
      <c r="C6" s="79" t="s">
        <v>207</v>
      </c>
      <c r="D6" s="79" t="s">
        <v>92</v>
      </c>
      <c r="E6" s="79" t="s">
        <v>97</v>
      </c>
      <c r="F6" s="79" t="s">
        <v>205</v>
      </c>
      <c r="G6" s="79">
        <v>42</v>
      </c>
      <c r="H6" s="80">
        <v>1</v>
      </c>
      <c r="I6" s="81">
        <v>1</v>
      </c>
      <c r="J6" s="82">
        <v>1</v>
      </c>
      <c r="K6" s="83"/>
      <c r="L6" s="84"/>
      <c r="M6" s="84"/>
      <c r="N6" s="85" t="s">
        <v>95</v>
      </c>
      <c r="O6" s="85">
        <v>2500</v>
      </c>
      <c r="P6" s="85"/>
      <c r="Q6" s="84"/>
      <c r="R6" s="86">
        <v>1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3157.056</v>
      </c>
      <c r="AD6" s="91">
        <f t="shared" si="4"/>
        <v>0</v>
      </c>
      <c r="AE6" s="91">
        <f t="shared" si="2"/>
        <v>3157.056</v>
      </c>
      <c r="AF6"/>
    </row>
    <row r="7" spans="1:32" ht="24.95" customHeight="1" x14ac:dyDescent="0.4">
      <c r="A7" s="78">
        <v>4</v>
      </c>
      <c r="B7" s="79" t="s">
        <v>92</v>
      </c>
      <c r="C7" s="79" t="s">
        <v>208</v>
      </c>
      <c r="D7" s="79" t="s">
        <v>209</v>
      </c>
      <c r="E7" s="79" t="s">
        <v>210</v>
      </c>
      <c r="F7" s="79" t="s">
        <v>114</v>
      </c>
      <c r="G7" s="79">
        <v>40</v>
      </c>
      <c r="H7" s="80">
        <v>1</v>
      </c>
      <c r="I7" s="81">
        <v>1</v>
      </c>
      <c r="J7" s="82">
        <v>1</v>
      </c>
      <c r="K7" s="83"/>
      <c r="L7" s="84"/>
      <c r="M7" s="84"/>
      <c r="N7" s="85" t="s">
        <v>95</v>
      </c>
      <c r="O7" s="85">
        <v>400</v>
      </c>
      <c r="P7" s="85"/>
      <c r="Q7" s="84"/>
      <c r="R7" s="86">
        <v>1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3006.7200000000003</v>
      </c>
      <c r="AD7" s="91">
        <f t="shared" si="4"/>
        <v>0</v>
      </c>
      <c r="AE7" s="91">
        <f t="shared" si="2"/>
        <v>3006.7200000000003</v>
      </c>
      <c r="AF7"/>
    </row>
    <row r="8" spans="1:32" ht="24.95" customHeight="1" x14ac:dyDescent="0.4">
      <c r="A8" s="78">
        <v>5</v>
      </c>
      <c r="B8" s="79" t="s">
        <v>92</v>
      </c>
      <c r="C8" s="79" t="s">
        <v>96</v>
      </c>
      <c r="D8" s="79" t="s">
        <v>92</v>
      </c>
      <c r="E8" s="79" t="s">
        <v>93</v>
      </c>
      <c r="F8" s="79" t="s">
        <v>206</v>
      </c>
      <c r="G8" s="79">
        <v>26</v>
      </c>
      <c r="H8" s="80">
        <v>1</v>
      </c>
      <c r="I8" s="81">
        <v>1</v>
      </c>
      <c r="J8" s="82">
        <v>1</v>
      </c>
      <c r="K8" s="83"/>
      <c r="L8" s="84"/>
      <c r="M8" s="84"/>
      <c r="N8" s="85" t="s">
        <v>95</v>
      </c>
      <c r="O8" s="85">
        <v>1000</v>
      </c>
      <c r="P8" s="85"/>
      <c r="Q8" s="84"/>
      <c r="R8" s="86">
        <v>1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1954.3679999999999</v>
      </c>
      <c r="AD8" s="91">
        <f t="shared" si="4"/>
        <v>0</v>
      </c>
      <c r="AE8" s="91">
        <f t="shared" si="2"/>
        <v>1954.3679999999999</v>
      </c>
      <c r="AF8"/>
    </row>
    <row r="9" spans="1:32" ht="24.95" customHeight="1" x14ac:dyDescent="0.4">
      <c r="A9" s="78">
        <v>6</v>
      </c>
      <c r="B9" s="79" t="s">
        <v>92</v>
      </c>
      <c r="C9" s="79" t="s">
        <v>211</v>
      </c>
      <c r="D9" s="79" t="s">
        <v>92</v>
      </c>
      <c r="E9" s="79" t="s">
        <v>93</v>
      </c>
      <c r="F9" s="79" t="s">
        <v>206</v>
      </c>
      <c r="G9" s="79">
        <v>26</v>
      </c>
      <c r="H9" s="80">
        <v>2</v>
      </c>
      <c r="I9" s="81">
        <v>1</v>
      </c>
      <c r="J9" s="82">
        <v>2</v>
      </c>
      <c r="K9" s="83"/>
      <c r="L9" s="84"/>
      <c r="M9" s="84"/>
      <c r="N9" s="85" t="s">
        <v>95</v>
      </c>
      <c r="O9" s="85">
        <v>1000</v>
      </c>
      <c r="P9" s="85"/>
      <c r="Q9" s="84"/>
      <c r="R9" s="86">
        <v>2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3908.7359999999999</v>
      </c>
      <c r="AD9" s="91">
        <f t="shared" si="4"/>
        <v>0</v>
      </c>
      <c r="AE9" s="91">
        <f t="shared" si="2"/>
        <v>3908.7359999999999</v>
      </c>
      <c r="AF9"/>
    </row>
    <row r="10" spans="1:32" ht="24.95" customHeight="1" x14ac:dyDescent="0.4">
      <c r="A10" s="78">
        <v>7</v>
      </c>
      <c r="B10" s="79" t="s">
        <v>92</v>
      </c>
      <c r="C10" s="79" t="s">
        <v>212</v>
      </c>
      <c r="D10" s="79" t="s">
        <v>92</v>
      </c>
      <c r="E10" s="79" t="s">
        <v>93</v>
      </c>
      <c r="F10" s="79" t="s">
        <v>206</v>
      </c>
      <c r="G10" s="79">
        <v>26</v>
      </c>
      <c r="H10" s="80">
        <v>1</v>
      </c>
      <c r="I10" s="81">
        <v>1</v>
      </c>
      <c r="J10" s="82">
        <v>1</v>
      </c>
      <c r="K10" s="83"/>
      <c r="L10" s="84"/>
      <c r="M10" s="84"/>
      <c r="N10" s="85" t="s">
        <v>95</v>
      </c>
      <c r="O10" s="85">
        <v>1000</v>
      </c>
      <c r="P10" s="85"/>
      <c r="Q10" s="84"/>
      <c r="R10" s="86">
        <v>1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1954.3679999999999</v>
      </c>
      <c r="AD10" s="91">
        <f t="shared" si="4"/>
        <v>0</v>
      </c>
      <c r="AE10" s="91">
        <f t="shared" si="2"/>
        <v>1954.3679999999999</v>
      </c>
      <c r="AF10"/>
    </row>
    <row r="11" spans="1:32" ht="24.95" customHeight="1" x14ac:dyDescent="0.4">
      <c r="A11" s="78">
        <v>8</v>
      </c>
      <c r="B11" s="79" t="s">
        <v>92</v>
      </c>
      <c r="C11" s="79" t="s">
        <v>213</v>
      </c>
      <c r="D11" s="79" t="s">
        <v>92</v>
      </c>
      <c r="E11" s="79" t="s">
        <v>93</v>
      </c>
      <c r="F11" s="79" t="s">
        <v>206</v>
      </c>
      <c r="G11" s="79">
        <v>26</v>
      </c>
      <c r="H11" s="80">
        <v>1</v>
      </c>
      <c r="I11" s="81">
        <v>1</v>
      </c>
      <c r="J11" s="82">
        <v>1</v>
      </c>
      <c r="K11" s="83"/>
      <c r="L11" s="84"/>
      <c r="M11" s="84"/>
      <c r="N11" s="85" t="s">
        <v>95</v>
      </c>
      <c r="O11" s="85">
        <v>1000</v>
      </c>
      <c r="P11" s="85"/>
      <c r="Q11" s="84"/>
      <c r="R11" s="86">
        <v>1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1954.3679999999999</v>
      </c>
      <c r="AD11" s="91">
        <f t="shared" si="4"/>
        <v>0</v>
      </c>
      <c r="AE11" s="91">
        <f t="shared" si="2"/>
        <v>1954.3679999999999</v>
      </c>
      <c r="AF11"/>
    </row>
    <row r="12" spans="1:32" ht="24.95" customHeight="1" x14ac:dyDescent="0.4">
      <c r="A12" s="78">
        <v>9</v>
      </c>
      <c r="B12" s="79" t="s">
        <v>92</v>
      </c>
      <c r="C12" s="79" t="s">
        <v>214</v>
      </c>
      <c r="D12" s="79" t="s">
        <v>92</v>
      </c>
      <c r="E12" s="79" t="s">
        <v>97</v>
      </c>
      <c r="F12" s="79" t="s">
        <v>205</v>
      </c>
      <c r="G12" s="79">
        <v>42</v>
      </c>
      <c r="H12" s="80">
        <v>6</v>
      </c>
      <c r="I12" s="81">
        <v>2</v>
      </c>
      <c r="J12" s="82">
        <v>12</v>
      </c>
      <c r="K12" s="83"/>
      <c r="L12" s="84"/>
      <c r="M12" s="84"/>
      <c r="N12" s="85" t="s">
        <v>95</v>
      </c>
      <c r="O12" s="85">
        <v>2500</v>
      </c>
      <c r="P12" s="85"/>
      <c r="Q12" s="84"/>
      <c r="R12" s="86">
        <v>12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37884.671999999999</v>
      </c>
      <c r="AD12" s="91">
        <f t="shared" si="4"/>
        <v>0</v>
      </c>
      <c r="AE12" s="91">
        <f t="shared" si="2"/>
        <v>37884.671999999999</v>
      </c>
      <c r="AF12"/>
    </row>
    <row r="13" spans="1:32" ht="24.95" customHeight="1" x14ac:dyDescent="0.4">
      <c r="A13" s="78">
        <v>10</v>
      </c>
      <c r="B13" s="79" t="s">
        <v>92</v>
      </c>
      <c r="C13" s="79" t="s">
        <v>109</v>
      </c>
      <c r="D13" s="79" t="s">
        <v>92</v>
      </c>
      <c r="E13" s="79" t="s">
        <v>93</v>
      </c>
      <c r="F13" s="79" t="s">
        <v>215</v>
      </c>
      <c r="G13" s="79">
        <v>26</v>
      </c>
      <c r="H13" s="80">
        <v>2</v>
      </c>
      <c r="I13" s="81">
        <v>1</v>
      </c>
      <c r="J13" s="82">
        <v>2</v>
      </c>
      <c r="K13" s="83"/>
      <c r="L13" s="84"/>
      <c r="M13" s="84"/>
      <c r="N13" s="85" t="s">
        <v>95</v>
      </c>
      <c r="O13" s="85">
        <v>1000</v>
      </c>
      <c r="P13" s="85"/>
      <c r="Q13" s="84"/>
      <c r="R13" s="86">
        <v>2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3908.7359999999999</v>
      </c>
      <c r="AD13" s="91">
        <f t="shared" si="4"/>
        <v>0</v>
      </c>
      <c r="AE13" s="91">
        <f t="shared" si="2"/>
        <v>3908.7359999999999</v>
      </c>
      <c r="AF13"/>
    </row>
    <row r="14" spans="1:32" ht="24.95" customHeight="1" x14ac:dyDescent="0.4">
      <c r="A14" s="78">
        <v>11</v>
      </c>
      <c r="B14" s="79" t="s">
        <v>92</v>
      </c>
      <c r="C14" s="79" t="s">
        <v>109</v>
      </c>
      <c r="D14" s="79" t="s">
        <v>92</v>
      </c>
      <c r="E14" s="79" t="s">
        <v>93</v>
      </c>
      <c r="F14" s="79" t="s">
        <v>216</v>
      </c>
      <c r="G14" s="79">
        <v>26</v>
      </c>
      <c r="H14" s="80">
        <v>3</v>
      </c>
      <c r="I14" s="81">
        <v>4</v>
      </c>
      <c r="J14" s="82">
        <v>12</v>
      </c>
      <c r="K14" s="83"/>
      <c r="L14" s="84"/>
      <c r="M14" s="84"/>
      <c r="N14" s="85" t="s">
        <v>95</v>
      </c>
      <c r="O14" s="85">
        <v>1000</v>
      </c>
      <c r="P14" s="85"/>
      <c r="Q14" s="84"/>
      <c r="R14" s="86">
        <v>12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23452.415999999997</v>
      </c>
      <c r="AD14" s="91">
        <f t="shared" si="4"/>
        <v>0</v>
      </c>
      <c r="AE14" s="91">
        <f t="shared" si="2"/>
        <v>23452.415999999997</v>
      </c>
      <c r="AF14"/>
    </row>
    <row r="15" spans="1:32" ht="24.95" customHeight="1" x14ac:dyDescent="0.4">
      <c r="A15" s="78">
        <v>12</v>
      </c>
      <c r="B15" s="79" t="s">
        <v>92</v>
      </c>
      <c r="C15" s="79" t="s">
        <v>217</v>
      </c>
      <c r="D15" s="79" t="s">
        <v>92</v>
      </c>
      <c r="E15" s="79" t="s">
        <v>93</v>
      </c>
      <c r="F15" s="79" t="s">
        <v>216</v>
      </c>
      <c r="G15" s="79">
        <v>26</v>
      </c>
      <c r="H15" s="80">
        <v>1</v>
      </c>
      <c r="I15" s="81">
        <v>4</v>
      </c>
      <c r="J15" s="82">
        <v>4</v>
      </c>
      <c r="K15" s="83"/>
      <c r="L15" s="84"/>
      <c r="M15" s="84"/>
      <c r="N15" s="85" t="s">
        <v>95</v>
      </c>
      <c r="O15" s="85">
        <v>1000</v>
      </c>
      <c r="P15" s="85"/>
      <c r="Q15" s="84"/>
      <c r="R15" s="86">
        <v>4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7817.4719999999998</v>
      </c>
      <c r="AD15" s="91">
        <f t="shared" si="4"/>
        <v>0</v>
      </c>
      <c r="AE15" s="91">
        <f t="shared" si="2"/>
        <v>7817.4719999999998</v>
      </c>
      <c r="AF15"/>
    </row>
    <row r="16" spans="1:32" ht="24.95" customHeight="1" x14ac:dyDescent="0.4">
      <c r="A16" s="78">
        <v>13</v>
      </c>
      <c r="B16" s="79" t="s">
        <v>92</v>
      </c>
      <c r="C16" s="79" t="s">
        <v>218</v>
      </c>
      <c r="D16" s="79" t="s">
        <v>92</v>
      </c>
      <c r="E16" s="79" t="s">
        <v>93</v>
      </c>
      <c r="F16" s="79" t="s">
        <v>219</v>
      </c>
      <c r="G16" s="79">
        <v>26</v>
      </c>
      <c r="H16" s="80">
        <v>2</v>
      </c>
      <c r="I16" s="81">
        <v>3</v>
      </c>
      <c r="J16" s="82">
        <v>6</v>
      </c>
      <c r="K16" s="83"/>
      <c r="L16" s="84"/>
      <c r="M16" s="84"/>
      <c r="N16" s="85" t="s">
        <v>95</v>
      </c>
      <c r="O16" s="85">
        <v>1000</v>
      </c>
      <c r="P16" s="85"/>
      <c r="Q16" s="84"/>
      <c r="R16" s="86">
        <v>6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11726.207999999999</v>
      </c>
      <c r="AD16" s="91">
        <f t="shared" si="4"/>
        <v>0</v>
      </c>
      <c r="AE16" s="91">
        <f t="shared" si="2"/>
        <v>11726.207999999999</v>
      </c>
      <c r="AF16"/>
    </row>
    <row r="17" spans="1:32" ht="24.95" customHeight="1" x14ac:dyDescent="0.4">
      <c r="A17" s="78">
        <v>14</v>
      </c>
      <c r="B17" s="79" t="s">
        <v>92</v>
      </c>
      <c r="C17" s="79" t="s">
        <v>220</v>
      </c>
      <c r="D17" s="79" t="s">
        <v>92</v>
      </c>
      <c r="E17" s="79" t="s">
        <v>97</v>
      </c>
      <c r="F17" s="79" t="s">
        <v>221</v>
      </c>
      <c r="G17" s="79">
        <v>42</v>
      </c>
      <c r="H17" s="80">
        <v>6</v>
      </c>
      <c r="I17" s="81">
        <v>2</v>
      </c>
      <c r="J17" s="82">
        <v>12</v>
      </c>
      <c r="K17" s="83"/>
      <c r="L17" s="84"/>
      <c r="M17" s="84"/>
      <c r="N17" s="85" t="s">
        <v>95</v>
      </c>
      <c r="O17" s="85">
        <v>2500</v>
      </c>
      <c r="P17" s="85"/>
      <c r="Q17" s="84"/>
      <c r="R17" s="86">
        <v>12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37884.671999999999</v>
      </c>
      <c r="AD17" s="91">
        <f t="shared" si="4"/>
        <v>0</v>
      </c>
      <c r="AE17" s="91">
        <f t="shared" si="2"/>
        <v>37884.671999999999</v>
      </c>
      <c r="AF17"/>
    </row>
    <row r="18" spans="1:32" ht="24.95" customHeight="1" x14ac:dyDescent="0.4">
      <c r="A18" s="78">
        <v>15</v>
      </c>
      <c r="B18" s="79" t="s">
        <v>92</v>
      </c>
      <c r="C18" s="79" t="s">
        <v>222</v>
      </c>
      <c r="D18" s="79" t="s">
        <v>92</v>
      </c>
      <c r="E18" s="79" t="s">
        <v>97</v>
      </c>
      <c r="F18" s="79" t="s">
        <v>205</v>
      </c>
      <c r="G18" s="79">
        <v>42</v>
      </c>
      <c r="H18" s="80">
        <v>1</v>
      </c>
      <c r="I18" s="81">
        <v>1</v>
      </c>
      <c r="J18" s="82">
        <v>1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1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3157.056</v>
      </c>
      <c r="AD18" s="91">
        <f t="shared" si="4"/>
        <v>0</v>
      </c>
      <c r="AE18" s="91">
        <f t="shared" si="2"/>
        <v>3157.056</v>
      </c>
      <c r="AF18"/>
    </row>
    <row r="19" spans="1:32" ht="24.95" customHeight="1" x14ac:dyDescent="0.4">
      <c r="A19" s="78">
        <v>16</v>
      </c>
      <c r="B19" s="79" t="s">
        <v>92</v>
      </c>
      <c r="C19" s="79" t="s">
        <v>223</v>
      </c>
      <c r="D19" s="79" t="s">
        <v>92</v>
      </c>
      <c r="E19" s="79" t="s">
        <v>97</v>
      </c>
      <c r="F19" s="79" t="s">
        <v>205</v>
      </c>
      <c r="G19" s="79">
        <v>42</v>
      </c>
      <c r="H19" s="80">
        <v>2</v>
      </c>
      <c r="I19" s="81">
        <v>1</v>
      </c>
      <c r="J19" s="82">
        <v>2</v>
      </c>
      <c r="K19" s="83"/>
      <c r="L19" s="84"/>
      <c r="M19" s="84"/>
      <c r="N19" s="85" t="s">
        <v>95</v>
      </c>
      <c r="O19" s="85">
        <v>2500</v>
      </c>
      <c r="P19" s="85"/>
      <c r="Q19" s="84"/>
      <c r="R19" s="86">
        <v>2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6314.1120000000001</v>
      </c>
      <c r="AD19" s="91">
        <f t="shared" si="4"/>
        <v>0</v>
      </c>
      <c r="AE19" s="91">
        <f t="shared" si="2"/>
        <v>6314.1120000000001</v>
      </c>
      <c r="AF19"/>
    </row>
    <row r="20" spans="1:32" ht="24.95" customHeight="1" x14ac:dyDescent="0.4">
      <c r="A20" s="78">
        <v>17</v>
      </c>
      <c r="B20" s="79" t="s">
        <v>92</v>
      </c>
      <c r="C20" s="79" t="s">
        <v>224</v>
      </c>
      <c r="D20" s="79" t="s">
        <v>92</v>
      </c>
      <c r="E20" s="79" t="s">
        <v>97</v>
      </c>
      <c r="F20" s="79" t="s">
        <v>205</v>
      </c>
      <c r="G20" s="79">
        <v>42</v>
      </c>
      <c r="H20" s="80">
        <v>8</v>
      </c>
      <c r="I20" s="81">
        <v>2</v>
      </c>
      <c r="J20" s="82">
        <v>16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16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50512.896000000001</v>
      </c>
      <c r="AD20" s="91">
        <f t="shared" si="4"/>
        <v>0</v>
      </c>
      <c r="AE20" s="91">
        <f t="shared" si="2"/>
        <v>50512.896000000001</v>
      </c>
      <c r="AF20"/>
    </row>
    <row r="21" spans="1:32" ht="24.95" customHeight="1" x14ac:dyDescent="0.4">
      <c r="A21" s="78">
        <v>18</v>
      </c>
      <c r="B21" s="79" t="s">
        <v>92</v>
      </c>
      <c r="C21" s="79" t="s">
        <v>225</v>
      </c>
      <c r="D21" s="79" t="s">
        <v>92</v>
      </c>
      <c r="E21" s="79" t="s">
        <v>97</v>
      </c>
      <c r="F21" s="79" t="s">
        <v>205</v>
      </c>
      <c r="G21" s="79">
        <v>42</v>
      </c>
      <c r="H21" s="80">
        <v>3</v>
      </c>
      <c r="I21" s="81">
        <v>1</v>
      </c>
      <c r="J21" s="82">
        <v>3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3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9471.1679999999997</v>
      </c>
      <c r="AD21" s="91">
        <f t="shared" si="4"/>
        <v>0</v>
      </c>
      <c r="AE21" s="91">
        <f t="shared" si="2"/>
        <v>9471.1679999999997</v>
      </c>
      <c r="AF21"/>
    </row>
    <row r="22" spans="1:32" ht="24.95" customHeight="1" x14ac:dyDescent="0.4">
      <c r="A22" s="78">
        <v>19</v>
      </c>
      <c r="B22" s="79" t="s">
        <v>92</v>
      </c>
      <c r="C22" s="79" t="s">
        <v>109</v>
      </c>
      <c r="D22" s="79" t="s">
        <v>92</v>
      </c>
      <c r="E22" s="79" t="s">
        <v>93</v>
      </c>
      <c r="F22" s="79" t="s">
        <v>215</v>
      </c>
      <c r="G22" s="79">
        <v>26</v>
      </c>
      <c r="H22" s="80">
        <v>9</v>
      </c>
      <c r="I22" s="81">
        <v>1</v>
      </c>
      <c r="J22" s="82">
        <v>9</v>
      </c>
      <c r="K22" s="83"/>
      <c r="L22" s="84"/>
      <c r="M22" s="84"/>
      <c r="N22" s="85" t="s">
        <v>95</v>
      </c>
      <c r="O22" s="85">
        <v>1000</v>
      </c>
      <c r="P22" s="85"/>
      <c r="Q22" s="84"/>
      <c r="R22" s="86">
        <v>9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17589.312000000002</v>
      </c>
      <c r="AD22" s="91">
        <f t="shared" si="4"/>
        <v>0</v>
      </c>
      <c r="AE22" s="91">
        <f t="shared" si="2"/>
        <v>17589.312000000002</v>
      </c>
      <c r="AF22"/>
    </row>
    <row r="23" spans="1:32" ht="24.95" customHeight="1" x14ac:dyDescent="0.4">
      <c r="A23" s="78">
        <v>20</v>
      </c>
      <c r="B23" s="79" t="s">
        <v>92</v>
      </c>
      <c r="C23" s="79" t="s">
        <v>109</v>
      </c>
      <c r="D23" s="79" t="s">
        <v>92</v>
      </c>
      <c r="E23" s="79" t="s">
        <v>93</v>
      </c>
      <c r="F23" s="79" t="s">
        <v>206</v>
      </c>
      <c r="G23" s="79">
        <v>26</v>
      </c>
      <c r="H23" s="80">
        <v>2</v>
      </c>
      <c r="I23" s="81">
        <v>1</v>
      </c>
      <c r="J23" s="82">
        <v>2</v>
      </c>
      <c r="K23" s="83"/>
      <c r="L23" s="84"/>
      <c r="M23" s="84"/>
      <c r="N23" s="85" t="s">
        <v>95</v>
      </c>
      <c r="O23" s="85">
        <v>1000</v>
      </c>
      <c r="P23" s="85"/>
      <c r="Q23" s="84"/>
      <c r="R23" s="86">
        <v>2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3908.7359999999999</v>
      </c>
      <c r="AD23" s="91">
        <f t="shared" si="4"/>
        <v>0</v>
      </c>
      <c r="AE23" s="91">
        <f t="shared" si="2"/>
        <v>3908.7359999999999</v>
      </c>
      <c r="AF23"/>
    </row>
    <row r="24" spans="1:32" ht="24.95" customHeight="1" x14ac:dyDescent="0.4">
      <c r="A24" s="78">
        <v>21</v>
      </c>
      <c r="B24" s="79" t="s">
        <v>92</v>
      </c>
      <c r="C24" s="79" t="s">
        <v>226</v>
      </c>
      <c r="D24" s="79" t="s">
        <v>92</v>
      </c>
      <c r="E24" s="79" t="s">
        <v>97</v>
      </c>
      <c r="F24" s="79" t="s">
        <v>205</v>
      </c>
      <c r="G24" s="79">
        <v>42</v>
      </c>
      <c r="H24" s="80">
        <v>4</v>
      </c>
      <c r="I24" s="81">
        <v>2</v>
      </c>
      <c r="J24" s="82">
        <v>8</v>
      </c>
      <c r="K24" s="83"/>
      <c r="L24" s="84"/>
      <c r="M24" s="84"/>
      <c r="N24" s="85" t="s">
        <v>95</v>
      </c>
      <c r="O24" s="85">
        <v>2500</v>
      </c>
      <c r="P24" s="85"/>
      <c r="Q24" s="84"/>
      <c r="R24" s="86">
        <v>8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25256.448</v>
      </c>
      <c r="AD24" s="91">
        <f t="shared" si="4"/>
        <v>0</v>
      </c>
      <c r="AE24" s="91">
        <f t="shared" si="2"/>
        <v>25256.448</v>
      </c>
      <c r="AF24"/>
    </row>
    <row r="25" spans="1:32" ht="24.95" customHeight="1" x14ac:dyDescent="0.4">
      <c r="A25" s="78">
        <v>22</v>
      </c>
      <c r="B25" s="79" t="s">
        <v>92</v>
      </c>
      <c r="C25" s="79" t="s">
        <v>227</v>
      </c>
      <c r="D25" s="79" t="s">
        <v>92</v>
      </c>
      <c r="E25" s="79" t="s">
        <v>97</v>
      </c>
      <c r="F25" s="79" t="s">
        <v>205</v>
      </c>
      <c r="G25" s="79">
        <v>42</v>
      </c>
      <c r="H25" s="80">
        <v>4</v>
      </c>
      <c r="I25" s="81">
        <v>2</v>
      </c>
      <c r="J25" s="82">
        <v>8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8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25256.448</v>
      </c>
      <c r="AD25" s="91">
        <f t="shared" si="4"/>
        <v>0</v>
      </c>
      <c r="AE25" s="91">
        <f t="shared" si="2"/>
        <v>25256.448</v>
      </c>
      <c r="AF25"/>
    </row>
    <row r="26" spans="1:32" ht="24.95" customHeight="1" x14ac:dyDescent="0.4">
      <c r="A26" s="78">
        <v>23</v>
      </c>
      <c r="B26" s="79" t="s">
        <v>92</v>
      </c>
      <c r="C26" s="79" t="s">
        <v>228</v>
      </c>
      <c r="D26" s="79" t="s">
        <v>92</v>
      </c>
      <c r="E26" s="79" t="s">
        <v>97</v>
      </c>
      <c r="F26" s="79" t="s">
        <v>205</v>
      </c>
      <c r="G26" s="79">
        <v>42</v>
      </c>
      <c r="H26" s="80">
        <v>4</v>
      </c>
      <c r="I26" s="81">
        <v>2</v>
      </c>
      <c r="J26" s="82">
        <v>8</v>
      </c>
      <c r="K26" s="83"/>
      <c r="L26" s="84"/>
      <c r="M26" s="84"/>
      <c r="N26" s="85" t="s">
        <v>95</v>
      </c>
      <c r="O26" s="85">
        <v>2500</v>
      </c>
      <c r="P26" s="85"/>
      <c r="Q26" s="84"/>
      <c r="R26" s="86">
        <v>8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25256.448</v>
      </c>
      <c r="AD26" s="91">
        <f t="shared" si="4"/>
        <v>0</v>
      </c>
      <c r="AE26" s="91">
        <f t="shared" si="2"/>
        <v>25256.448</v>
      </c>
      <c r="AF26"/>
    </row>
    <row r="27" spans="1:32" ht="24.95" customHeight="1" x14ac:dyDescent="0.4">
      <c r="A27" s="78">
        <v>24</v>
      </c>
      <c r="B27" s="79" t="s">
        <v>92</v>
      </c>
      <c r="C27" s="79" t="s">
        <v>229</v>
      </c>
      <c r="D27" s="79" t="s">
        <v>92</v>
      </c>
      <c r="E27" s="79" t="s">
        <v>97</v>
      </c>
      <c r="F27" s="79" t="s">
        <v>205</v>
      </c>
      <c r="G27" s="79">
        <v>42</v>
      </c>
      <c r="H27" s="80">
        <v>4</v>
      </c>
      <c r="I27" s="81">
        <v>2</v>
      </c>
      <c r="J27" s="82">
        <v>8</v>
      </c>
      <c r="K27" s="83"/>
      <c r="L27" s="84"/>
      <c r="M27" s="84"/>
      <c r="N27" s="85" t="s">
        <v>95</v>
      </c>
      <c r="O27" s="85">
        <v>2500</v>
      </c>
      <c r="P27" s="85"/>
      <c r="Q27" s="84"/>
      <c r="R27" s="86">
        <v>8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25256.448</v>
      </c>
      <c r="AD27" s="91">
        <f t="shared" si="4"/>
        <v>0</v>
      </c>
      <c r="AE27" s="91">
        <f t="shared" si="2"/>
        <v>25256.448</v>
      </c>
      <c r="AF27"/>
    </row>
    <row r="28" spans="1:32" ht="24.95" customHeight="1" x14ac:dyDescent="0.4">
      <c r="A28" s="78">
        <v>25</v>
      </c>
      <c r="B28" s="79" t="s">
        <v>92</v>
      </c>
      <c r="C28" s="79" t="s">
        <v>230</v>
      </c>
      <c r="D28" s="79" t="s">
        <v>92</v>
      </c>
      <c r="E28" s="79" t="s">
        <v>97</v>
      </c>
      <c r="F28" s="79" t="s">
        <v>205</v>
      </c>
      <c r="G28" s="79">
        <v>42</v>
      </c>
      <c r="H28" s="80">
        <v>4</v>
      </c>
      <c r="I28" s="81">
        <v>2</v>
      </c>
      <c r="J28" s="82">
        <v>8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8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25256.448</v>
      </c>
      <c r="AD28" s="91">
        <f t="shared" si="4"/>
        <v>0</v>
      </c>
      <c r="AE28" s="91">
        <f t="shared" si="2"/>
        <v>25256.448</v>
      </c>
      <c r="AF28"/>
    </row>
    <row r="29" spans="1:32" ht="24.95" customHeight="1" x14ac:dyDescent="0.4">
      <c r="A29" s="78">
        <v>26</v>
      </c>
      <c r="B29" s="79" t="s">
        <v>92</v>
      </c>
      <c r="C29" s="79" t="s">
        <v>231</v>
      </c>
      <c r="D29" s="79" t="s">
        <v>92</v>
      </c>
      <c r="E29" s="79" t="s">
        <v>97</v>
      </c>
      <c r="F29" s="79" t="s">
        <v>205</v>
      </c>
      <c r="G29" s="79">
        <v>42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2500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3157.056</v>
      </c>
      <c r="AD29" s="91">
        <f t="shared" si="4"/>
        <v>0</v>
      </c>
      <c r="AE29" s="91">
        <f t="shared" si="2"/>
        <v>3157.056</v>
      </c>
      <c r="AF29"/>
    </row>
    <row r="30" spans="1:32" ht="24.95" customHeight="1" x14ac:dyDescent="0.4">
      <c r="A30" s="78">
        <v>27</v>
      </c>
      <c r="B30" s="79" t="s">
        <v>92</v>
      </c>
      <c r="C30" s="79" t="s">
        <v>232</v>
      </c>
      <c r="D30" s="79" t="s">
        <v>92</v>
      </c>
      <c r="E30" s="79" t="s">
        <v>97</v>
      </c>
      <c r="F30" s="79" t="s">
        <v>205</v>
      </c>
      <c r="G30" s="79">
        <v>42</v>
      </c>
      <c r="H30" s="80">
        <v>2</v>
      </c>
      <c r="I30" s="81">
        <v>1</v>
      </c>
      <c r="J30" s="82">
        <v>2</v>
      </c>
      <c r="K30" s="83"/>
      <c r="L30" s="84"/>
      <c r="M30" s="84"/>
      <c r="N30" s="85" t="s">
        <v>95</v>
      </c>
      <c r="O30" s="85">
        <v>2500</v>
      </c>
      <c r="P30" s="85"/>
      <c r="Q30" s="84"/>
      <c r="R30" s="86">
        <v>2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6314.1120000000001</v>
      </c>
      <c r="AD30" s="91">
        <f t="shared" si="4"/>
        <v>0</v>
      </c>
      <c r="AE30" s="91">
        <f t="shared" si="2"/>
        <v>6314.1120000000001</v>
      </c>
      <c r="AF30"/>
    </row>
    <row r="31" spans="1:32" ht="24.95" customHeight="1" x14ac:dyDescent="0.4">
      <c r="A31" s="78">
        <v>28</v>
      </c>
      <c r="B31" s="79" t="s">
        <v>92</v>
      </c>
      <c r="C31" s="79" t="s">
        <v>112</v>
      </c>
      <c r="D31" s="79" t="s">
        <v>92</v>
      </c>
      <c r="E31" s="79" t="s">
        <v>93</v>
      </c>
      <c r="F31" s="79" t="s">
        <v>101</v>
      </c>
      <c r="G31" s="79">
        <v>26</v>
      </c>
      <c r="H31" s="80">
        <v>1</v>
      </c>
      <c r="I31" s="81">
        <v>1</v>
      </c>
      <c r="J31" s="82">
        <v>1</v>
      </c>
      <c r="K31" s="83"/>
      <c r="L31" s="84"/>
      <c r="M31" s="84"/>
      <c r="N31" s="85" t="s">
        <v>95</v>
      </c>
      <c r="O31" s="85">
        <v>1000</v>
      </c>
      <c r="P31" s="85"/>
      <c r="Q31" s="84"/>
      <c r="R31" s="86">
        <v>1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1954.3679999999999</v>
      </c>
      <c r="AD31" s="91">
        <f t="shared" si="4"/>
        <v>0</v>
      </c>
      <c r="AE31" s="91">
        <f t="shared" si="2"/>
        <v>1954.3679999999999</v>
      </c>
      <c r="AF31"/>
    </row>
    <row r="32" spans="1:32" ht="24.95" customHeight="1" x14ac:dyDescent="0.4">
      <c r="A32" s="78">
        <v>29</v>
      </c>
      <c r="B32" s="79" t="s">
        <v>92</v>
      </c>
      <c r="C32" s="79" t="s">
        <v>112</v>
      </c>
      <c r="D32" s="79" t="s">
        <v>92</v>
      </c>
      <c r="E32" s="79" t="s">
        <v>93</v>
      </c>
      <c r="F32" s="79" t="s">
        <v>101</v>
      </c>
      <c r="G32" s="79">
        <v>26</v>
      </c>
      <c r="H32" s="80">
        <v>1</v>
      </c>
      <c r="I32" s="81">
        <v>2</v>
      </c>
      <c r="J32" s="82">
        <v>2</v>
      </c>
      <c r="K32" s="83"/>
      <c r="L32" s="84"/>
      <c r="M32" s="84"/>
      <c r="N32" s="85" t="s">
        <v>95</v>
      </c>
      <c r="O32" s="85">
        <v>1000</v>
      </c>
      <c r="P32" s="85"/>
      <c r="Q32" s="84"/>
      <c r="R32" s="86">
        <v>2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3908.7359999999999</v>
      </c>
      <c r="AD32" s="91">
        <f t="shared" si="4"/>
        <v>0</v>
      </c>
      <c r="AE32" s="91">
        <f t="shared" si="2"/>
        <v>3908.7359999999999</v>
      </c>
      <c r="AF32"/>
    </row>
    <row r="33" spans="1:32" ht="24.95" customHeight="1" x14ac:dyDescent="0.4">
      <c r="A33" s="78">
        <v>30</v>
      </c>
      <c r="B33" s="79" t="s">
        <v>233</v>
      </c>
      <c r="C33" s="79" t="s">
        <v>234</v>
      </c>
      <c r="D33" s="79" t="s">
        <v>92</v>
      </c>
      <c r="E33" s="79" t="s">
        <v>168</v>
      </c>
      <c r="F33" s="79" t="s">
        <v>205</v>
      </c>
      <c r="G33" s="79">
        <v>34</v>
      </c>
      <c r="H33" s="80">
        <v>5</v>
      </c>
      <c r="I33" s="81">
        <v>2</v>
      </c>
      <c r="J33" s="82">
        <v>10</v>
      </c>
      <c r="K33" s="83"/>
      <c r="L33" s="84"/>
      <c r="M33" s="84"/>
      <c r="N33" s="85" t="s">
        <v>95</v>
      </c>
      <c r="O33" s="85">
        <v>2500</v>
      </c>
      <c r="P33" s="85"/>
      <c r="Q33" s="84"/>
      <c r="R33" s="86">
        <v>10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25557.119999999999</v>
      </c>
      <c r="AD33" s="91">
        <f t="shared" si="4"/>
        <v>0</v>
      </c>
      <c r="AE33" s="91">
        <f t="shared" si="2"/>
        <v>25557.119999999999</v>
      </c>
      <c r="AF33"/>
    </row>
    <row r="34" spans="1:32" ht="24.95" customHeight="1" x14ac:dyDescent="0.4">
      <c r="A34" s="78">
        <v>31</v>
      </c>
      <c r="B34" s="79" t="s">
        <v>233</v>
      </c>
      <c r="C34" s="79" t="s">
        <v>235</v>
      </c>
      <c r="D34" s="79" t="s">
        <v>92</v>
      </c>
      <c r="E34" s="79" t="s">
        <v>168</v>
      </c>
      <c r="F34" s="79" t="s">
        <v>205</v>
      </c>
      <c r="G34" s="79">
        <v>34</v>
      </c>
      <c r="H34" s="80">
        <v>1</v>
      </c>
      <c r="I34" s="81">
        <v>1</v>
      </c>
      <c r="J34" s="82">
        <v>1</v>
      </c>
      <c r="K34" s="83"/>
      <c r="L34" s="84"/>
      <c r="M34" s="84"/>
      <c r="N34" s="85" t="s">
        <v>95</v>
      </c>
      <c r="O34" s="85">
        <v>2500</v>
      </c>
      <c r="P34" s="85"/>
      <c r="Q34" s="84"/>
      <c r="R34" s="86">
        <v>1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2555.712</v>
      </c>
      <c r="AD34" s="91">
        <f t="shared" si="4"/>
        <v>0</v>
      </c>
      <c r="AE34" s="91">
        <f t="shared" si="2"/>
        <v>2555.712</v>
      </c>
      <c r="AF34"/>
    </row>
    <row r="35" spans="1:32" ht="24.95" customHeight="1" x14ac:dyDescent="0.4">
      <c r="A35" s="78">
        <v>32</v>
      </c>
      <c r="B35" s="79" t="s">
        <v>233</v>
      </c>
      <c r="C35" s="79" t="s">
        <v>236</v>
      </c>
      <c r="D35" s="79" t="s">
        <v>92</v>
      </c>
      <c r="E35" s="79" t="s">
        <v>168</v>
      </c>
      <c r="F35" s="79" t="s">
        <v>205</v>
      </c>
      <c r="G35" s="79">
        <v>34</v>
      </c>
      <c r="H35" s="80">
        <v>6</v>
      </c>
      <c r="I35" s="81">
        <v>2</v>
      </c>
      <c r="J35" s="82">
        <v>12</v>
      </c>
      <c r="K35" s="83"/>
      <c r="L35" s="84"/>
      <c r="M35" s="84"/>
      <c r="N35" s="85" t="s">
        <v>95</v>
      </c>
      <c r="O35" s="85">
        <v>2500</v>
      </c>
      <c r="P35" s="85"/>
      <c r="Q35" s="84"/>
      <c r="R35" s="86">
        <v>12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30668.544000000002</v>
      </c>
      <c r="AD35" s="91">
        <f t="shared" si="4"/>
        <v>0</v>
      </c>
      <c r="AE35" s="91">
        <f t="shared" si="2"/>
        <v>30668.544000000002</v>
      </c>
      <c r="AF35"/>
    </row>
    <row r="36" spans="1:32" ht="24.95" customHeight="1" x14ac:dyDescent="0.4">
      <c r="A36" s="78">
        <v>33</v>
      </c>
      <c r="B36" s="79" t="s">
        <v>233</v>
      </c>
      <c r="C36" s="79" t="s">
        <v>237</v>
      </c>
      <c r="D36" s="79" t="s">
        <v>92</v>
      </c>
      <c r="E36" s="79" t="s">
        <v>168</v>
      </c>
      <c r="F36" s="79" t="s">
        <v>205</v>
      </c>
      <c r="G36" s="79">
        <v>34</v>
      </c>
      <c r="H36" s="80">
        <v>2</v>
      </c>
      <c r="I36" s="81">
        <v>1</v>
      </c>
      <c r="J36" s="82">
        <v>2</v>
      </c>
      <c r="K36" s="83"/>
      <c r="L36" s="84"/>
      <c r="M36" s="84"/>
      <c r="N36" s="85" t="s">
        <v>95</v>
      </c>
      <c r="O36" s="85">
        <v>2500</v>
      </c>
      <c r="P36" s="85"/>
      <c r="Q36" s="84"/>
      <c r="R36" s="86">
        <v>2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5111.424</v>
      </c>
      <c r="AD36" s="91">
        <f t="shared" si="4"/>
        <v>0</v>
      </c>
      <c r="AE36" s="91">
        <f t="shared" si="2"/>
        <v>5111.424</v>
      </c>
      <c r="AF36"/>
    </row>
    <row r="37" spans="1:32" ht="24.95" customHeight="1" x14ac:dyDescent="0.4">
      <c r="A37" s="78">
        <v>34</v>
      </c>
      <c r="B37" s="79" t="s">
        <v>233</v>
      </c>
      <c r="C37" s="79" t="s">
        <v>109</v>
      </c>
      <c r="D37" s="79" t="s">
        <v>92</v>
      </c>
      <c r="E37" s="79" t="s">
        <v>168</v>
      </c>
      <c r="F37" s="79" t="s">
        <v>205</v>
      </c>
      <c r="G37" s="79">
        <v>34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2500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2555.712</v>
      </c>
      <c r="AD37" s="91">
        <f t="shared" si="4"/>
        <v>0</v>
      </c>
      <c r="AE37" s="91">
        <f t="shared" si="2"/>
        <v>2555.712</v>
      </c>
      <c r="AF37"/>
    </row>
    <row r="38" spans="1:32" ht="24.95" customHeight="1" x14ac:dyDescent="0.4">
      <c r="A38" s="78">
        <v>35</v>
      </c>
      <c r="B38" s="79" t="s">
        <v>233</v>
      </c>
      <c r="C38" s="79" t="s">
        <v>238</v>
      </c>
      <c r="D38" s="79" t="s">
        <v>92</v>
      </c>
      <c r="E38" s="79" t="s">
        <v>239</v>
      </c>
      <c r="F38" s="79" t="s">
        <v>240</v>
      </c>
      <c r="G38" s="79">
        <v>16</v>
      </c>
      <c r="H38" s="80">
        <v>1</v>
      </c>
      <c r="I38" s="81">
        <v>1</v>
      </c>
      <c r="J38" s="82">
        <v>1</v>
      </c>
      <c r="K38" s="83"/>
      <c r="L38" s="84"/>
      <c r="M38" s="84"/>
      <c r="N38" s="85" t="s">
        <v>95</v>
      </c>
      <c r="O38" s="85">
        <v>500</v>
      </c>
      <c r="P38" s="85"/>
      <c r="Q38" s="84"/>
      <c r="R38" s="86">
        <v>1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1202.6880000000001</v>
      </c>
      <c r="AD38" s="91">
        <f t="shared" si="4"/>
        <v>0</v>
      </c>
      <c r="AE38" s="91">
        <f t="shared" si="2"/>
        <v>1202.6880000000001</v>
      </c>
      <c r="AF38"/>
    </row>
    <row r="39" spans="1:32" ht="36.75" customHeight="1" x14ac:dyDescent="0.4">
      <c r="A39" s="92"/>
      <c r="B39" s="93"/>
      <c r="C39" s="93"/>
      <c r="D39" s="93"/>
      <c r="E39" s="93"/>
      <c r="L39" s="94"/>
      <c r="S39" s="95"/>
      <c r="T39" s="95"/>
      <c r="U39" s="95"/>
      <c r="V39" s="96"/>
      <c r="W39" s="96"/>
      <c r="X39" s="90"/>
      <c r="AB39" s="90"/>
      <c r="AC39" s="97">
        <f>SUM(AC4:AC38)</f>
        <v>467995.96799999994</v>
      </c>
      <c r="AD39" s="97">
        <f>SUM(AD4:AD38)</f>
        <v>0</v>
      </c>
      <c r="AE39" s="97">
        <f>SUM(AE4:AE38)</f>
        <v>467995.96799999994</v>
      </c>
      <c r="AF39"/>
    </row>
    <row r="41" spans="1:32" x14ac:dyDescent="0.4">
      <c r="U41" s="117" t="s">
        <v>160</v>
      </c>
      <c r="V41" s="118"/>
      <c r="W41" s="119"/>
      <c r="X41" s="99">
        <f>SUM(V4:V38)</f>
        <v>0</v>
      </c>
    </row>
    <row r="42" spans="1:32" x14ac:dyDescent="0.4">
      <c r="U42" s="117" t="s">
        <v>161</v>
      </c>
      <c r="V42" s="118"/>
      <c r="W42" s="119"/>
      <c r="X42" s="99">
        <f>SUM(W4:W38)</f>
        <v>0</v>
      </c>
    </row>
    <row r="43" spans="1:32" x14ac:dyDescent="0.4">
      <c r="U43" s="117" t="s">
        <v>38</v>
      </c>
      <c r="V43" s="118"/>
      <c r="W43" s="119"/>
      <c r="X43" s="100"/>
    </row>
    <row r="44" spans="1:32" x14ac:dyDescent="0.4">
      <c r="U44" s="117" t="s">
        <v>39</v>
      </c>
      <c r="V44" s="118"/>
      <c r="W44" s="119"/>
      <c r="X44" s="100"/>
    </row>
    <row r="45" spans="1:32" x14ac:dyDescent="0.4">
      <c r="U45" s="117" t="s">
        <v>40</v>
      </c>
      <c r="V45" s="118"/>
      <c r="W45" s="119"/>
      <c r="X45" s="100"/>
    </row>
    <row r="46" spans="1:32" x14ac:dyDescent="0.4">
      <c r="U46" s="117" t="s">
        <v>162</v>
      </c>
      <c r="V46" s="118"/>
      <c r="W46" s="119"/>
      <c r="X46" s="100"/>
    </row>
    <row r="47" spans="1:32" x14ac:dyDescent="0.4">
      <c r="U47" s="117" t="s">
        <v>163</v>
      </c>
      <c r="V47" s="118"/>
      <c r="W47" s="119"/>
      <c r="X47" s="99">
        <f>SUM(X41:X46)</f>
        <v>0</v>
      </c>
    </row>
    <row r="48" spans="1:32" x14ac:dyDescent="0.4">
      <c r="U48" s="117" t="s">
        <v>164</v>
      </c>
      <c r="V48" s="118"/>
      <c r="W48" s="119"/>
      <c r="X48" s="99">
        <f>X47*1.1</f>
        <v>0</v>
      </c>
    </row>
  </sheetData>
  <autoFilter ref="A3:AF3"/>
  <mergeCells count="13">
    <mergeCell ref="AE2:AE3"/>
    <mergeCell ref="U48:W48"/>
    <mergeCell ref="U42:W42"/>
    <mergeCell ref="U43:W43"/>
    <mergeCell ref="U44:W44"/>
    <mergeCell ref="U45:W45"/>
    <mergeCell ref="U46:W46"/>
    <mergeCell ref="U47:W47"/>
    <mergeCell ref="U41:W41"/>
    <mergeCell ref="E2:J2"/>
    <mergeCell ref="L2:R2"/>
    <mergeCell ref="Y2:AA2"/>
    <mergeCell ref="AC2:AD2"/>
  </mergeCells>
  <phoneticPr fontId="5"/>
  <conditionalFormatting sqref="B4:J38 L4:R38">
    <cfRule type="containsBlanks" dxfId="21" priority="2">
      <formula>LEN(TRIM(B4))=0</formula>
    </cfRule>
  </conditionalFormatting>
  <conditionalFormatting sqref="Y4:AA38">
    <cfRule type="containsBlanks" dxfId="20" priority="1">
      <formula>LEN(TRIM(Y4))=0</formula>
    </cfRule>
  </conditionalFormatting>
  <dataValidations count="1">
    <dataValidation type="list" allowBlank="1" showInputMessage="1" showErrorMessage="1" sqref="L4:L38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72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241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242</v>
      </c>
      <c r="D4" s="79" t="s">
        <v>92</v>
      </c>
      <c r="E4" s="79" t="s">
        <v>97</v>
      </c>
      <c r="F4" s="79" t="s">
        <v>98</v>
      </c>
      <c r="G4" s="79">
        <v>42</v>
      </c>
      <c r="H4" s="80">
        <v>3</v>
      </c>
      <c r="I4" s="81">
        <v>2</v>
      </c>
      <c r="J4" s="82">
        <v>6</v>
      </c>
      <c r="K4" s="83"/>
      <c r="L4" s="84"/>
      <c r="M4" s="84"/>
      <c r="N4" s="85" t="s">
        <v>95</v>
      </c>
      <c r="O4" s="85">
        <v>2500</v>
      </c>
      <c r="P4" s="85"/>
      <c r="Q4" s="84"/>
      <c r="R4" s="86">
        <v>6</v>
      </c>
      <c r="S4" s="87"/>
      <c r="T4" s="88"/>
      <c r="U4" s="88"/>
      <c r="V4" s="89">
        <f t="shared" ref="V4:V67" si="0">T4*R4</f>
        <v>0</v>
      </c>
      <c r="W4" s="89">
        <f t="shared" ref="W4:W6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18942.335999999999</v>
      </c>
      <c r="AD4" s="91">
        <f>Q4*R4*Y4*Z4*AA4/1000*$AB$1</f>
        <v>0</v>
      </c>
      <c r="AE4" s="91">
        <f t="shared" ref="AE4:AE67" si="2">AC4-AD4</f>
        <v>18942.335999999999</v>
      </c>
      <c r="AF4"/>
    </row>
    <row r="5" spans="1:32" ht="24.95" customHeight="1" x14ac:dyDescent="0.4">
      <c r="A5" s="78">
        <v>2</v>
      </c>
      <c r="B5" s="79" t="s">
        <v>90</v>
      </c>
      <c r="C5" s="79" t="s">
        <v>242</v>
      </c>
      <c r="D5" s="79" t="s">
        <v>92</v>
      </c>
      <c r="E5" s="79" t="s">
        <v>93</v>
      </c>
      <c r="F5" s="79" t="s">
        <v>243</v>
      </c>
      <c r="G5" s="79">
        <v>26</v>
      </c>
      <c r="H5" s="80">
        <v>1</v>
      </c>
      <c r="I5" s="81">
        <v>2</v>
      </c>
      <c r="J5" s="82">
        <v>2</v>
      </c>
      <c r="K5" s="83"/>
      <c r="L5" s="84"/>
      <c r="M5" s="84"/>
      <c r="N5" s="85" t="s">
        <v>95</v>
      </c>
      <c r="O5" s="85">
        <v>2000</v>
      </c>
      <c r="P5" s="85"/>
      <c r="Q5" s="84"/>
      <c r="R5" s="86">
        <v>1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68" si="3">G5*J5*Y5*Z5*AA5/1000*$AB$1</f>
        <v>3908.7359999999999</v>
      </c>
      <c r="AD5" s="91">
        <f t="shared" ref="AD5:AD68" si="4">Q5*R5*Y5*Z5*AA5/1000*$AB$1</f>
        <v>0</v>
      </c>
      <c r="AE5" s="91">
        <f t="shared" si="2"/>
        <v>3908.7359999999999</v>
      </c>
      <c r="AF5"/>
    </row>
    <row r="6" spans="1:32" ht="24.95" customHeight="1" x14ac:dyDescent="0.4">
      <c r="A6" s="78">
        <v>3</v>
      </c>
      <c r="B6" s="79" t="s">
        <v>90</v>
      </c>
      <c r="C6" s="79" t="s">
        <v>109</v>
      </c>
      <c r="D6" s="79" t="s">
        <v>92</v>
      </c>
      <c r="E6" s="79" t="s">
        <v>103</v>
      </c>
      <c r="F6" s="79" t="s">
        <v>244</v>
      </c>
      <c r="G6" s="79">
        <v>66</v>
      </c>
      <c r="H6" s="80">
        <v>6</v>
      </c>
      <c r="I6" s="81">
        <v>1</v>
      </c>
      <c r="J6" s="82">
        <v>6</v>
      </c>
      <c r="K6" s="83"/>
      <c r="L6" s="84"/>
      <c r="M6" s="84"/>
      <c r="N6" s="85" t="s">
        <v>95</v>
      </c>
      <c r="O6" s="85">
        <v>4200</v>
      </c>
      <c r="P6" s="85"/>
      <c r="Q6" s="84"/>
      <c r="R6" s="86">
        <v>6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29766.528000000002</v>
      </c>
      <c r="AD6" s="91">
        <f t="shared" si="4"/>
        <v>0</v>
      </c>
      <c r="AE6" s="91">
        <f t="shared" si="2"/>
        <v>29766.528000000002</v>
      </c>
      <c r="AF6"/>
    </row>
    <row r="7" spans="1:32" ht="24.95" customHeight="1" x14ac:dyDescent="0.4">
      <c r="A7" s="78">
        <v>4</v>
      </c>
      <c r="B7" s="79" t="s">
        <v>90</v>
      </c>
      <c r="C7" s="79" t="s">
        <v>109</v>
      </c>
      <c r="D7" s="79" t="s">
        <v>92</v>
      </c>
      <c r="E7" s="79" t="s">
        <v>103</v>
      </c>
      <c r="F7" s="79" t="s">
        <v>244</v>
      </c>
      <c r="G7" s="79">
        <v>66</v>
      </c>
      <c r="H7" s="80">
        <v>2</v>
      </c>
      <c r="I7" s="81">
        <v>1</v>
      </c>
      <c r="J7" s="82">
        <v>2</v>
      </c>
      <c r="K7" s="83"/>
      <c r="L7" s="84"/>
      <c r="M7" s="84"/>
      <c r="N7" s="85" t="s">
        <v>95</v>
      </c>
      <c r="O7" s="85">
        <v>4200</v>
      </c>
      <c r="P7" s="85"/>
      <c r="Q7" s="84"/>
      <c r="R7" s="86">
        <v>2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9922.1759999999995</v>
      </c>
      <c r="AD7" s="91">
        <f t="shared" si="4"/>
        <v>0</v>
      </c>
      <c r="AE7" s="91">
        <f t="shared" si="2"/>
        <v>9922.1759999999995</v>
      </c>
      <c r="AF7"/>
    </row>
    <row r="8" spans="1:32" ht="24.95" customHeight="1" x14ac:dyDescent="0.4">
      <c r="A8" s="78">
        <v>5</v>
      </c>
      <c r="B8" s="79" t="s">
        <v>90</v>
      </c>
      <c r="C8" s="79" t="s">
        <v>109</v>
      </c>
      <c r="D8" s="79" t="s">
        <v>92</v>
      </c>
      <c r="E8" s="79" t="s">
        <v>103</v>
      </c>
      <c r="F8" s="79" t="s">
        <v>244</v>
      </c>
      <c r="G8" s="79">
        <v>66</v>
      </c>
      <c r="H8" s="80">
        <v>2</v>
      </c>
      <c r="I8" s="81">
        <v>1</v>
      </c>
      <c r="J8" s="82">
        <v>2</v>
      </c>
      <c r="K8" s="83"/>
      <c r="L8" s="84"/>
      <c r="M8" s="84"/>
      <c r="N8" s="85" t="s">
        <v>95</v>
      </c>
      <c r="O8" s="85">
        <v>4200</v>
      </c>
      <c r="P8" s="85"/>
      <c r="Q8" s="84"/>
      <c r="R8" s="86">
        <v>2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9922.1759999999995</v>
      </c>
      <c r="AD8" s="91">
        <f t="shared" si="4"/>
        <v>0</v>
      </c>
      <c r="AE8" s="91">
        <f t="shared" si="2"/>
        <v>9922.1759999999995</v>
      </c>
      <c r="AF8"/>
    </row>
    <row r="9" spans="1:32" ht="24.95" customHeight="1" x14ac:dyDescent="0.4">
      <c r="A9" s="78">
        <v>6</v>
      </c>
      <c r="B9" s="79" t="s">
        <v>90</v>
      </c>
      <c r="C9" s="79" t="s">
        <v>109</v>
      </c>
      <c r="D9" s="79" t="s">
        <v>92</v>
      </c>
      <c r="E9" s="79" t="s">
        <v>103</v>
      </c>
      <c r="F9" s="79" t="s">
        <v>244</v>
      </c>
      <c r="G9" s="79">
        <v>66</v>
      </c>
      <c r="H9" s="80">
        <v>4</v>
      </c>
      <c r="I9" s="81">
        <v>1</v>
      </c>
      <c r="J9" s="82">
        <v>4</v>
      </c>
      <c r="K9" s="83"/>
      <c r="L9" s="84"/>
      <c r="M9" s="84"/>
      <c r="N9" s="85" t="s">
        <v>95</v>
      </c>
      <c r="O9" s="85">
        <v>4200</v>
      </c>
      <c r="P9" s="85"/>
      <c r="Q9" s="84"/>
      <c r="R9" s="86">
        <v>4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19844.351999999999</v>
      </c>
      <c r="AD9" s="91">
        <f t="shared" si="4"/>
        <v>0</v>
      </c>
      <c r="AE9" s="91">
        <f t="shared" si="2"/>
        <v>19844.351999999999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109</v>
      </c>
      <c r="D10" s="79" t="s">
        <v>92</v>
      </c>
      <c r="E10" s="79" t="s">
        <v>103</v>
      </c>
      <c r="F10" s="79" t="s">
        <v>244</v>
      </c>
      <c r="G10" s="79">
        <v>66</v>
      </c>
      <c r="H10" s="80">
        <v>2</v>
      </c>
      <c r="I10" s="81">
        <v>1</v>
      </c>
      <c r="J10" s="82">
        <v>2</v>
      </c>
      <c r="K10" s="83"/>
      <c r="L10" s="84"/>
      <c r="M10" s="84"/>
      <c r="N10" s="85" t="s">
        <v>95</v>
      </c>
      <c r="O10" s="85">
        <v>4200</v>
      </c>
      <c r="P10" s="85"/>
      <c r="Q10" s="84"/>
      <c r="R10" s="86">
        <v>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9922.1759999999995</v>
      </c>
      <c r="AD10" s="91">
        <f t="shared" si="4"/>
        <v>0</v>
      </c>
      <c r="AE10" s="91">
        <f t="shared" si="2"/>
        <v>9922.1759999999995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109</v>
      </c>
      <c r="D11" s="79" t="s">
        <v>92</v>
      </c>
      <c r="E11" s="79" t="s">
        <v>245</v>
      </c>
      <c r="F11" s="79" t="s">
        <v>179</v>
      </c>
      <c r="G11" s="79">
        <v>14</v>
      </c>
      <c r="H11" s="80">
        <v>2</v>
      </c>
      <c r="I11" s="81">
        <v>1</v>
      </c>
      <c r="J11" s="82">
        <v>2</v>
      </c>
      <c r="K11" s="83"/>
      <c r="L11" s="84"/>
      <c r="M11" s="84"/>
      <c r="N11" s="85" t="s">
        <v>95</v>
      </c>
      <c r="O11" s="85">
        <v>800</v>
      </c>
      <c r="P11" s="85"/>
      <c r="Q11" s="84"/>
      <c r="R11" s="86">
        <v>2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2104.7039999999997</v>
      </c>
      <c r="AD11" s="91">
        <f t="shared" si="4"/>
        <v>0</v>
      </c>
      <c r="AE11" s="91">
        <f t="shared" si="2"/>
        <v>2104.7039999999997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109</v>
      </c>
      <c r="D12" s="79" t="s">
        <v>92</v>
      </c>
      <c r="E12" s="79" t="s">
        <v>103</v>
      </c>
      <c r="F12" s="79" t="s">
        <v>244</v>
      </c>
      <c r="G12" s="79">
        <v>66</v>
      </c>
      <c r="H12" s="80">
        <v>2</v>
      </c>
      <c r="I12" s="81">
        <v>1</v>
      </c>
      <c r="J12" s="82">
        <v>2</v>
      </c>
      <c r="K12" s="83"/>
      <c r="L12" s="84"/>
      <c r="M12" s="84"/>
      <c r="N12" s="85" t="s">
        <v>95</v>
      </c>
      <c r="O12" s="85">
        <v>4200</v>
      </c>
      <c r="P12" s="85"/>
      <c r="Q12" s="84"/>
      <c r="R12" s="86">
        <v>2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9922.1759999999995</v>
      </c>
      <c r="AD12" s="91">
        <f t="shared" si="4"/>
        <v>0</v>
      </c>
      <c r="AE12" s="91">
        <f t="shared" si="2"/>
        <v>9922.1759999999995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242</v>
      </c>
      <c r="D13" s="79" t="s">
        <v>92</v>
      </c>
      <c r="E13" s="79" t="s">
        <v>97</v>
      </c>
      <c r="F13" s="79" t="s">
        <v>98</v>
      </c>
      <c r="G13" s="79">
        <v>42</v>
      </c>
      <c r="H13" s="80">
        <v>6</v>
      </c>
      <c r="I13" s="81">
        <v>2</v>
      </c>
      <c r="J13" s="82">
        <v>12</v>
      </c>
      <c r="K13" s="83"/>
      <c r="L13" s="84"/>
      <c r="M13" s="84"/>
      <c r="N13" s="85" t="s">
        <v>95</v>
      </c>
      <c r="O13" s="85">
        <v>2500</v>
      </c>
      <c r="P13" s="85"/>
      <c r="Q13" s="84"/>
      <c r="R13" s="86">
        <v>12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37884.671999999999</v>
      </c>
      <c r="AD13" s="91">
        <f t="shared" si="4"/>
        <v>0</v>
      </c>
      <c r="AE13" s="91">
        <f t="shared" si="2"/>
        <v>37884.671999999999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242</v>
      </c>
      <c r="D14" s="79" t="s">
        <v>92</v>
      </c>
      <c r="E14" s="79" t="s">
        <v>97</v>
      </c>
      <c r="F14" s="79" t="s">
        <v>246</v>
      </c>
      <c r="G14" s="79">
        <v>42</v>
      </c>
      <c r="H14" s="80">
        <v>1</v>
      </c>
      <c r="I14" s="81">
        <v>1</v>
      </c>
      <c r="J14" s="82">
        <v>1</v>
      </c>
      <c r="K14" s="83"/>
      <c r="L14" s="84"/>
      <c r="M14" s="84"/>
      <c r="N14" s="85" t="s">
        <v>95</v>
      </c>
      <c r="O14" s="85">
        <v>2500</v>
      </c>
      <c r="P14" s="85"/>
      <c r="Q14" s="84"/>
      <c r="R14" s="86">
        <v>1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3157.056</v>
      </c>
      <c r="AD14" s="91">
        <f t="shared" si="4"/>
        <v>0</v>
      </c>
      <c r="AE14" s="91">
        <f t="shared" si="2"/>
        <v>3157.056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247</v>
      </c>
      <c r="D15" s="79" t="s">
        <v>92</v>
      </c>
      <c r="E15" s="79" t="s">
        <v>245</v>
      </c>
      <c r="F15" s="79" t="s">
        <v>179</v>
      </c>
      <c r="G15" s="79">
        <v>14</v>
      </c>
      <c r="H15" s="80">
        <v>5</v>
      </c>
      <c r="I15" s="81">
        <v>1</v>
      </c>
      <c r="J15" s="82">
        <v>5</v>
      </c>
      <c r="K15" s="83"/>
      <c r="L15" s="84"/>
      <c r="M15" s="84"/>
      <c r="N15" s="85" t="s">
        <v>95</v>
      </c>
      <c r="O15" s="85">
        <v>800</v>
      </c>
      <c r="P15" s="85"/>
      <c r="Q15" s="84"/>
      <c r="R15" s="86">
        <v>5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5261.76</v>
      </c>
      <c r="AD15" s="91">
        <f t="shared" si="4"/>
        <v>0</v>
      </c>
      <c r="AE15" s="91">
        <f t="shared" si="2"/>
        <v>5261.76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247</v>
      </c>
      <c r="D16" s="79" t="s">
        <v>92</v>
      </c>
      <c r="E16" s="79" t="s">
        <v>245</v>
      </c>
      <c r="F16" s="79" t="s">
        <v>179</v>
      </c>
      <c r="G16" s="79">
        <v>14</v>
      </c>
      <c r="H16" s="80">
        <v>7</v>
      </c>
      <c r="I16" s="81">
        <v>1</v>
      </c>
      <c r="J16" s="82">
        <v>7</v>
      </c>
      <c r="K16" s="83"/>
      <c r="L16" s="84"/>
      <c r="M16" s="84"/>
      <c r="N16" s="85" t="s">
        <v>95</v>
      </c>
      <c r="O16" s="85">
        <v>800</v>
      </c>
      <c r="P16" s="85"/>
      <c r="Q16" s="84"/>
      <c r="R16" s="86">
        <v>7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7366.4639999999999</v>
      </c>
      <c r="AD16" s="91">
        <f t="shared" si="4"/>
        <v>0</v>
      </c>
      <c r="AE16" s="91">
        <f t="shared" si="2"/>
        <v>7366.4639999999999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109</v>
      </c>
      <c r="D17" s="79" t="s">
        <v>92</v>
      </c>
      <c r="E17" s="79" t="s">
        <v>103</v>
      </c>
      <c r="F17" s="79" t="s">
        <v>244</v>
      </c>
      <c r="G17" s="79">
        <v>66</v>
      </c>
      <c r="H17" s="80">
        <v>4</v>
      </c>
      <c r="I17" s="81">
        <v>1</v>
      </c>
      <c r="J17" s="82">
        <v>4</v>
      </c>
      <c r="K17" s="83"/>
      <c r="L17" s="84"/>
      <c r="M17" s="84"/>
      <c r="N17" s="85" t="s">
        <v>95</v>
      </c>
      <c r="O17" s="85">
        <v>4200</v>
      </c>
      <c r="P17" s="85"/>
      <c r="Q17" s="84"/>
      <c r="R17" s="86">
        <v>4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19844.351999999999</v>
      </c>
      <c r="AD17" s="91">
        <f t="shared" si="4"/>
        <v>0</v>
      </c>
      <c r="AE17" s="91">
        <f t="shared" si="2"/>
        <v>19844.351999999999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109</v>
      </c>
      <c r="D18" s="79" t="s">
        <v>92</v>
      </c>
      <c r="E18" s="79" t="s">
        <v>103</v>
      </c>
      <c r="F18" s="79" t="s">
        <v>244</v>
      </c>
      <c r="G18" s="79">
        <v>66</v>
      </c>
      <c r="H18" s="80">
        <v>3</v>
      </c>
      <c r="I18" s="81">
        <v>1</v>
      </c>
      <c r="J18" s="82">
        <v>3</v>
      </c>
      <c r="K18" s="83"/>
      <c r="L18" s="84"/>
      <c r="M18" s="84"/>
      <c r="N18" s="85" t="s">
        <v>95</v>
      </c>
      <c r="O18" s="85">
        <v>4200</v>
      </c>
      <c r="P18" s="85"/>
      <c r="Q18" s="84"/>
      <c r="R18" s="86">
        <v>3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14883.264000000001</v>
      </c>
      <c r="AD18" s="91">
        <f t="shared" si="4"/>
        <v>0</v>
      </c>
      <c r="AE18" s="91">
        <f t="shared" si="2"/>
        <v>14883.264000000001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242</v>
      </c>
      <c r="D19" s="79" t="s">
        <v>92</v>
      </c>
      <c r="E19" s="79" t="s">
        <v>97</v>
      </c>
      <c r="F19" s="79" t="s">
        <v>98</v>
      </c>
      <c r="G19" s="79">
        <v>42</v>
      </c>
      <c r="H19" s="80">
        <v>4</v>
      </c>
      <c r="I19" s="81">
        <v>2</v>
      </c>
      <c r="J19" s="82">
        <v>8</v>
      </c>
      <c r="K19" s="83"/>
      <c r="L19" s="84"/>
      <c r="M19" s="84"/>
      <c r="N19" s="85" t="s">
        <v>95</v>
      </c>
      <c r="O19" s="85">
        <v>2500</v>
      </c>
      <c r="P19" s="85"/>
      <c r="Q19" s="84"/>
      <c r="R19" s="86">
        <v>8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25256.448</v>
      </c>
      <c r="AD19" s="91">
        <f t="shared" si="4"/>
        <v>0</v>
      </c>
      <c r="AE19" s="91">
        <f t="shared" si="2"/>
        <v>25256.448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248</v>
      </c>
      <c r="D20" s="79" t="s">
        <v>92</v>
      </c>
      <c r="E20" s="79" t="s">
        <v>245</v>
      </c>
      <c r="F20" s="79" t="s">
        <v>179</v>
      </c>
      <c r="G20" s="79">
        <v>14</v>
      </c>
      <c r="H20" s="80">
        <v>2</v>
      </c>
      <c r="I20" s="81">
        <v>1</v>
      </c>
      <c r="J20" s="82">
        <v>2</v>
      </c>
      <c r="K20" s="83"/>
      <c r="L20" s="84"/>
      <c r="M20" s="84"/>
      <c r="N20" s="85" t="s">
        <v>95</v>
      </c>
      <c r="O20" s="85">
        <v>800</v>
      </c>
      <c r="P20" s="85"/>
      <c r="Q20" s="84"/>
      <c r="R20" s="86">
        <v>2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2104.7039999999997</v>
      </c>
      <c r="AD20" s="91">
        <f t="shared" si="4"/>
        <v>0</v>
      </c>
      <c r="AE20" s="91">
        <f t="shared" si="2"/>
        <v>2104.7039999999997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248</v>
      </c>
      <c r="D21" s="79" t="s">
        <v>92</v>
      </c>
      <c r="E21" s="79" t="s">
        <v>97</v>
      </c>
      <c r="F21" s="79" t="s">
        <v>101</v>
      </c>
      <c r="G21" s="79">
        <v>42</v>
      </c>
      <c r="H21" s="80">
        <v>2</v>
      </c>
      <c r="I21" s="81">
        <v>1</v>
      </c>
      <c r="J21" s="82">
        <v>2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2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6314.1120000000001</v>
      </c>
      <c r="AD21" s="91">
        <f t="shared" si="4"/>
        <v>0</v>
      </c>
      <c r="AE21" s="91">
        <f t="shared" si="2"/>
        <v>6314.1120000000001</v>
      </c>
      <c r="AF21"/>
    </row>
    <row r="22" spans="1:32" ht="24.95" customHeight="1" x14ac:dyDescent="0.4">
      <c r="A22" s="78">
        <v>19</v>
      </c>
      <c r="B22" s="79" t="s">
        <v>137</v>
      </c>
      <c r="C22" s="79" t="s">
        <v>109</v>
      </c>
      <c r="D22" s="79" t="s">
        <v>92</v>
      </c>
      <c r="E22" s="79" t="s">
        <v>103</v>
      </c>
      <c r="F22" s="79" t="s">
        <v>244</v>
      </c>
      <c r="G22" s="79">
        <v>66</v>
      </c>
      <c r="H22" s="80">
        <v>5</v>
      </c>
      <c r="I22" s="81">
        <v>1</v>
      </c>
      <c r="J22" s="82">
        <v>5</v>
      </c>
      <c r="K22" s="83"/>
      <c r="L22" s="84"/>
      <c r="M22" s="84"/>
      <c r="N22" s="85" t="s">
        <v>95</v>
      </c>
      <c r="O22" s="85">
        <v>4200</v>
      </c>
      <c r="P22" s="85"/>
      <c r="Q22" s="84"/>
      <c r="R22" s="86">
        <v>5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24805.439999999999</v>
      </c>
      <c r="AD22" s="91">
        <f t="shared" si="4"/>
        <v>0</v>
      </c>
      <c r="AE22" s="91">
        <f t="shared" si="2"/>
        <v>24805.439999999999</v>
      </c>
      <c r="AF22"/>
    </row>
    <row r="23" spans="1:32" ht="24.95" customHeight="1" x14ac:dyDescent="0.4">
      <c r="A23" s="78">
        <v>20</v>
      </c>
      <c r="B23" s="79" t="s">
        <v>137</v>
      </c>
      <c r="C23" s="79" t="s">
        <v>109</v>
      </c>
      <c r="D23" s="79" t="s">
        <v>92</v>
      </c>
      <c r="E23" s="79" t="s">
        <v>103</v>
      </c>
      <c r="F23" s="79" t="s">
        <v>244</v>
      </c>
      <c r="G23" s="79">
        <v>66</v>
      </c>
      <c r="H23" s="80">
        <v>2</v>
      </c>
      <c r="I23" s="81">
        <v>1</v>
      </c>
      <c r="J23" s="82">
        <v>2</v>
      </c>
      <c r="K23" s="83"/>
      <c r="L23" s="84"/>
      <c r="M23" s="84"/>
      <c r="N23" s="85" t="s">
        <v>95</v>
      </c>
      <c r="O23" s="85">
        <v>4200</v>
      </c>
      <c r="P23" s="85"/>
      <c r="Q23" s="84"/>
      <c r="R23" s="86">
        <v>2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9922.1759999999995</v>
      </c>
      <c r="AD23" s="91">
        <f t="shared" si="4"/>
        <v>0</v>
      </c>
      <c r="AE23" s="91">
        <f t="shared" si="2"/>
        <v>9922.1759999999995</v>
      </c>
      <c r="AF23"/>
    </row>
    <row r="24" spans="1:32" ht="24.95" customHeight="1" x14ac:dyDescent="0.4">
      <c r="A24" s="78">
        <v>21</v>
      </c>
      <c r="B24" s="79" t="s">
        <v>137</v>
      </c>
      <c r="C24" s="79" t="s">
        <v>109</v>
      </c>
      <c r="D24" s="79" t="s">
        <v>92</v>
      </c>
      <c r="E24" s="79" t="s">
        <v>103</v>
      </c>
      <c r="F24" s="79" t="s">
        <v>244</v>
      </c>
      <c r="G24" s="79">
        <v>66</v>
      </c>
      <c r="H24" s="80">
        <v>2</v>
      </c>
      <c r="I24" s="81">
        <v>1</v>
      </c>
      <c r="J24" s="82">
        <v>2</v>
      </c>
      <c r="K24" s="83"/>
      <c r="L24" s="84"/>
      <c r="M24" s="84"/>
      <c r="N24" s="85" t="s">
        <v>95</v>
      </c>
      <c r="O24" s="85">
        <v>4200</v>
      </c>
      <c r="P24" s="85"/>
      <c r="Q24" s="84"/>
      <c r="R24" s="86">
        <v>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9922.1759999999995</v>
      </c>
      <c r="AD24" s="91">
        <f t="shared" si="4"/>
        <v>0</v>
      </c>
      <c r="AE24" s="91">
        <f t="shared" si="2"/>
        <v>9922.1759999999995</v>
      </c>
      <c r="AF24"/>
    </row>
    <row r="25" spans="1:32" ht="24.95" customHeight="1" x14ac:dyDescent="0.4">
      <c r="A25" s="78">
        <v>22</v>
      </c>
      <c r="B25" s="79" t="s">
        <v>137</v>
      </c>
      <c r="C25" s="79" t="s">
        <v>109</v>
      </c>
      <c r="D25" s="79" t="s">
        <v>92</v>
      </c>
      <c r="E25" s="79" t="s">
        <v>103</v>
      </c>
      <c r="F25" s="79" t="s">
        <v>244</v>
      </c>
      <c r="G25" s="79">
        <v>66</v>
      </c>
      <c r="H25" s="80">
        <v>3</v>
      </c>
      <c r="I25" s="81">
        <v>1</v>
      </c>
      <c r="J25" s="82">
        <v>3</v>
      </c>
      <c r="K25" s="83"/>
      <c r="L25" s="84"/>
      <c r="M25" s="84"/>
      <c r="N25" s="85" t="s">
        <v>95</v>
      </c>
      <c r="O25" s="85">
        <v>4200</v>
      </c>
      <c r="P25" s="85"/>
      <c r="Q25" s="84"/>
      <c r="R25" s="86">
        <v>3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14883.264000000001</v>
      </c>
      <c r="AD25" s="91">
        <f t="shared" si="4"/>
        <v>0</v>
      </c>
      <c r="AE25" s="91">
        <f t="shared" si="2"/>
        <v>14883.264000000001</v>
      </c>
      <c r="AF25"/>
    </row>
    <row r="26" spans="1:32" ht="24.95" customHeight="1" x14ac:dyDescent="0.4">
      <c r="A26" s="78">
        <v>23</v>
      </c>
      <c r="B26" s="79" t="s">
        <v>137</v>
      </c>
      <c r="C26" s="79" t="s">
        <v>108</v>
      </c>
      <c r="D26" s="79" t="s">
        <v>92</v>
      </c>
      <c r="E26" s="79" t="s">
        <v>210</v>
      </c>
      <c r="F26" s="79" t="s">
        <v>249</v>
      </c>
      <c r="G26" s="79">
        <v>40</v>
      </c>
      <c r="H26" s="80">
        <v>1</v>
      </c>
      <c r="I26" s="81">
        <v>6</v>
      </c>
      <c r="J26" s="82">
        <v>6</v>
      </c>
      <c r="K26" s="83"/>
      <c r="L26" s="84"/>
      <c r="M26" s="84"/>
      <c r="N26" s="85" t="s">
        <v>115</v>
      </c>
      <c r="O26" s="85">
        <v>400</v>
      </c>
      <c r="P26" s="85"/>
      <c r="Q26" s="84"/>
      <c r="R26" s="86">
        <v>6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18040.32</v>
      </c>
      <c r="AD26" s="91">
        <f t="shared" si="4"/>
        <v>0</v>
      </c>
      <c r="AE26" s="91">
        <f t="shared" si="2"/>
        <v>18040.32</v>
      </c>
      <c r="AF26"/>
    </row>
    <row r="27" spans="1:32" ht="24.95" customHeight="1" x14ac:dyDescent="0.4">
      <c r="A27" s="78">
        <v>24</v>
      </c>
      <c r="B27" s="79" t="s">
        <v>137</v>
      </c>
      <c r="C27" s="79" t="s">
        <v>250</v>
      </c>
      <c r="D27" s="79" t="s">
        <v>92</v>
      </c>
      <c r="E27" s="79" t="s">
        <v>97</v>
      </c>
      <c r="F27" s="79" t="s">
        <v>101</v>
      </c>
      <c r="G27" s="79">
        <v>42</v>
      </c>
      <c r="H27" s="80">
        <v>4</v>
      </c>
      <c r="I27" s="81">
        <v>1</v>
      </c>
      <c r="J27" s="82">
        <v>4</v>
      </c>
      <c r="K27" s="83"/>
      <c r="L27" s="84"/>
      <c r="M27" s="84"/>
      <c r="N27" s="85" t="s">
        <v>95</v>
      </c>
      <c r="O27" s="85">
        <v>2500</v>
      </c>
      <c r="P27" s="85"/>
      <c r="Q27" s="84"/>
      <c r="R27" s="86">
        <v>4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12628.224</v>
      </c>
      <c r="AD27" s="91">
        <f t="shared" si="4"/>
        <v>0</v>
      </c>
      <c r="AE27" s="91">
        <f t="shared" si="2"/>
        <v>12628.224</v>
      </c>
      <c r="AF27"/>
    </row>
    <row r="28" spans="1:32" ht="24.95" customHeight="1" x14ac:dyDescent="0.4">
      <c r="A28" s="78">
        <v>25</v>
      </c>
      <c r="B28" s="79" t="s">
        <v>137</v>
      </c>
      <c r="C28" s="79" t="s">
        <v>242</v>
      </c>
      <c r="D28" s="79" t="s">
        <v>92</v>
      </c>
      <c r="E28" s="79" t="s">
        <v>251</v>
      </c>
      <c r="F28" s="79" t="s">
        <v>252</v>
      </c>
      <c r="G28" s="79">
        <v>420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95</v>
      </c>
      <c r="O28" s="85">
        <v>20000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31570.560000000001</v>
      </c>
      <c r="AD28" s="91">
        <f t="shared" si="4"/>
        <v>0</v>
      </c>
      <c r="AE28" s="91">
        <f t="shared" si="2"/>
        <v>31570.560000000001</v>
      </c>
      <c r="AF28"/>
    </row>
    <row r="29" spans="1:32" ht="24.95" customHeight="1" x14ac:dyDescent="0.4">
      <c r="A29" s="78">
        <v>26</v>
      </c>
      <c r="B29" s="79" t="s">
        <v>137</v>
      </c>
      <c r="C29" s="79" t="s">
        <v>109</v>
      </c>
      <c r="D29" s="79" t="s">
        <v>92</v>
      </c>
      <c r="E29" s="79" t="s">
        <v>103</v>
      </c>
      <c r="F29" s="79" t="s">
        <v>244</v>
      </c>
      <c r="G29" s="79">
        <v>66</v>
      </c>
      <c r="H29" s="80">
        <v>3</v>
      </c>
      <c r="I29" s="81">
        <v>1</v>
      </c>
      <c r="J29" s="82">
        <v>3</v>
      </c>
      <c r="K29" s="83"/>
      <c r="L29" s="84"/>
      <c r="M29" s="84"/>
      <c r="N29" s="85" t="s">
        <v>95</v>
      </c>
      <c r="O29" s="85">
        <v>4200</v>
      </c>
      <c r="P29" s="85"/>
      <c r="Q29" s="84"/>
      <c r="R29" s="86">
        <v>3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14883.264000000001</v>
      </c>
      <c r="AD29" s="91">
        <f t="shared" si="4"/>
        <v>0</v>
      </c>
      <c r="AE29" s="91">
        <f t="shared" si="2"/>
        <v>14883.264000000001</v>
      </c>
      <c r="AF29"/>
    </row>
    <row r="30" spans="1:32" ht="24.95" customHeight="1" x14ac:dyDescent="0.4">
      <c r="A30" s="78">
        <v>27</v>
      </c>
      <c r="B30" s="79" t="s">
        <v>137</v>
      </c>
      <c r="C30" s="79" t="s">
        <v>109</v>
      </c>
      <c r="D30" s="79" t="s">
        <v>92</v>
      </c>
      <c r="E30" s="79" t="s">
        <v>245</v>
      </c>
      <c r="F30" s="79" t="s">
        <v>179</v>
      </c>
      <c r="G30" s="79">
        <v>14</v>
      </c>
      <c r="H30" s="80">
        <v>7</v>
      </c>
      <c r="I30" s="81">
        <v>1</v>
      </c>
      <c r="J30" s="82">
        <v>7</v>
      </c>
      <c r="K30" s="83"/>
      <c r="L30" s="84"/>
      <c r="M30" s="84"/>
      <c r="N30" s="85" t="s">
        <v>95</v>
      </c>
      <c r="O30" s="85">
        <v>800</v>
      </c>
      <c r="P30" s="85"/>
      <c r="Q30" s="84"/>
      <c r="R30" s="86">
        <v>7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7366.4639999999999</v>
      </c>
      <c r="AD30" s="91">
        <f t="shared" si="4"/>
        <v>0</v>
      </c>
      <c r="AE30" s="91">
        <f t="shared" si="2"/>
        <v>7366.4639999999999</v>
      </c>
      <c r="AF30"/>
    </row>
    <row r="31" spans="1:32" ht="24.95" customHeight="1" x14ac:dyDescent="0.4">
      <c r="A31" s="78">
        <v>28</v>
      </c>
      <c r="B31" s="79" t="s">
        <v>253</v>
      </c>
      <c r="C31" s="79" t="s">
        <v>254</v>
      </c>
      <c r="D31" s="79" t="s">
        <v>92</v>
      </c>
      <c r="E31" s="79" t="s">
        <v>251</v>
      </c>
      <c r="F31" s="79" t="s">
        <v>252</v>
      </c>
      <c r="G31" s="79">
        <v>420</v>
      </c>
      <c r="H31" s="80">
        <v>8</v>
      </c>
      <c r="I31" s="81">
        <v>1</v>
      </c>
      <c r="J31" s="82">
        <v>8</v>
      </c>
      <c r="K31" s="83"/>
      <c r="L31" s="84"/>
      <c r="M31" s="84"/>
      <c r="N31" s="85" t="s">
        <v>95</v>
      </c>
      <c r="O31" s="85">
        <v>20000</v>
      </c>
      <c r="P31" s="85"/>
      <c r="Q31" s="84"/>
      <c r="R31" s="86">
        <v>8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252564.48000000001</v>
      </c>
      <c r="AD31" s="91">
        <f t="shared" si="4"/>
        <v>0</v>
      </c>
      <c r="AE31" s="91">
        <f t="shared" si="2"/>
        <v>252564.48000000001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255</v>
      </c>
      <c r="D32" s="79" t="s">
        <v>92</v>
      </c>
      <c r="E32" s="79" t="s">
        <v>97</v>
      </c>
      <c r="F32" s="79" t="s">
        <v>98</v>
      </c>
      <c r="G32" s="79">
        <v>42</v>
      </c>
      <c r="H32" s="80">
        <v>16</v>
      </c>
      <c r="I32" s="81">
        <v>2</v>
      </c>
      <c r="J32" s="82">
        <v>32</v>
      </c>
      <c r="K32" s="83"/>
      <c r="L32" s="84"/>
      <c r="M32" s="84"/>
      <c r="N32" s="85" t="s">
        <v>95</v>
      </c>
      <c r="O32" s="85">
        <v>3300</v>
      </c>
      <c r="P32" s="85"/>
      <c r="Q32" s="84"/>
      <c r="R32" s="86">
        <v>32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101025.792</v>
      </c>
      <c r="AD32" s="91">
        <f t="shared" si="4"/>
        <v>0</v>
      </c>
      <c r="AE32" s="91">
        <f t="shared" si="2"/>
        <v>101025.792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122</v>
      </c>
      <c r="D33" s="79" t="s">
        <v>92</v>
      </c>
      <c r="E33" s="79" t="s">
        <v>97</v>
      </c>
      <c r="F33" s="79" t="s">
        <v>98</v>
      </c>
      <c r="G33" s="79">
        <v>42</v>
      </c>
      <c r="H33" s="80">
        <v>6</v>
      </c>
      <c r="I33" s="81">
        <v>2</v>
      </c>
      <c r="J33" s="82">
        <v>12</v>
      </c>
      <c r="K33" s="83"/>
      <c r="L33" s="84"/>
      <c r="M33" s="84"/>
      <c r="N33" s="85" t="s">
        <v>95</v>
      </c>
      <c r="O33" s="85">
        <v>3300</v>
      </c>
      <c r="P33" s="85"/>
      <c r="Q33" s="84"/>
      <c r="R33" s="86">
        <v>12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37884.671999999999</v>
      </c>
      <c r="AD33" s="91">
        <f t="shared" si="4"/>
        <v>0</v>
      </c>
      <c r="AE33" s="91">
        <f t="shared" si="2"/>
        <v>37884.671999999999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122</v>
      </c>
      <c r="D34" s="79" t="s">
        <v>92</v>
      </c>
      <c r="E34" s="79" t="s">
        <v>97</v>
      </c>
      <c r="F34" s="79" t="s">
        <v>246</v>
      </c>
      <c r="G34" s="79">
        <v>42</v>
      </c>
      <c r="H34" s="80">
        <v>1</v>
      </c>
      <c r="I34" s="81">
        <v>1</v>
      </c>
      <c r="J34" s="82">
        <v>1</v>
      </c>
      <c r="K34" s="83"/>
      <c r="L34" s="84"/>
      <c r="M34" s="84"/>
      <c r="N34" s="85" t="s">
        <v>95</v>
      </c>
      <c r="O34" s="85">
        <v>2500</v>
      </c>
      <c r="P34" s="85"/>
      <c r="Q34" s="84"/>
      <c r="R34" s="86">
        <v>1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3157.056</v>
      </c>
      <c r="AD34" s="91">
        <f t="shared" si="4"/>
        <v>0</v>
      </c>
      <c r="AE34" s="91">
        <f t="shared" si="2"/>
        <v>3157.056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121</v>
      </c>
      <c r="D35" s="79" t="s">
        <v>92</v>
      </c>
      <c r="E35" s="79" t="s">
        <v>97</v>
      </c>
      <c r="F35" s="79" t="s">
        <v>98</v>
      </c>
      <c r="G35" s="79">
        <v>42</v>
      </c>
      <c r="H35" s="80">
        <v>6</v>
      </c>
      <c r="I35" s="81">
        <v>2</v>
      </c>
      <c r="J35" s="82">
        <v>12</v>
      </c>
      <c r="K35" s="83"/>
      <c r="L35" s="84"/>
      <c r="M35" s="84"/>
      <c r="N35" s="85" t="s">
        <v>95</v>
      </c>
      <c r="O35" s="85">
        <v>3300</v>
      </c>
      <c r="P35" s="85"/>
      <c r="Q35" s="84"/>
      <c r="R35" s="86">
        <v>12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37884.671999999999</v>
      </c>
      <c r="AD35" s="91">
        <f t="shared" si="4"/>
        <v>0</v>
      </c>
      <c r="AE35" s="91">
        <f t="shared" si="2"/>
        <v>37884.671999999999</v>
      </c>
      <c r="AF35"/>
    </row>
    <row r="36" spans="1:32" ht="24.95" customHeight="1" x14ac:dyDescent="0.4">
      <c r="A36" s="78">
        <v>33</v>
      </c>
      <c r="B36" s="79" t="s">
        <v>90</v>
      </c>
      <c r="C36" s="79" t="s">
        <v>121</v>
      </c>
      <c r="D36" s="79" t="s">
        <v>92</v>
      </c>
      <c r="E36" s="79" t="s">
        <v>97</v>
      </c>
      <c r="F36" s="79" t="s">
        <v>246</v>
      </c>
      <c r="G36" s="79">
        <v>42</v>
      </c>
      <c r="H36" s="80">
        <v>1</v>
      </c>
      <c r="I36" s="81">
        <v>1</v>
      </c>
      <c r="J36" s="82">
        <v>1</v>
      </c>
      <c r="K36" s="83"/>
      <c r="L36" s="84"/>
      <c r="M36" s="84"/>
      <c r="N36" s="85" t="s">
        <v>95</v>
      </c>
      <c r="O36" s="85">
        <v>2500</v>
      </c>
      <c r="P36" s="85"/>
      <c r="Q36" s="84"/>
      <c r="R36" s="86">
        <v>1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3157.056</v>
      </c>
      <c r="AD36" s="91">
        <f t="shared" si="4"/>
        <v>0</v>
      </c>
      <c r="AE36" s="91">
        <f t="shared" si="2"/>
        <v>3157.056</v>
      </c>
      <c r="AF36"/>
    </row>
    <row r="37" spans="1:32" ht="24.95" customHeight="1" x14ac:dyDescent="0.4">
      <c r="A37" s="78">
        <v>34</v>
      </c>
      <c r="B37" s="79" t="s">
        <v>90</v>
      </c>
      <c r="C37" s="79" t="s">
        <v>120</v>
      </c>
      <c r="D37" s="79" t="s">
        <v>92</v>
      </c>
      <c r="E37" s="79" t="s">
        <v>97</v>
      </c>
      <c r="F37" s="79" t="s">
        <v>98</v>
      </c>
      <c r="G37" s="79">
        <v>42</v>
      </c>
      <c r="H37" s="80">
        <v>6</v>
      </c>
      <c r="I37" s="81">
        <v>2</v>
      </c>
      <c r="J37" s="82">
        <v>12</v>
      </c>
      <c r="K37" s="83"/>
      <c r="L37" s="84"/>
      <c r="M37" s="84"/>
      <c r="N37" s="85" t="s">
        <v>95</v>
      </c>
      <c r="O37" s="85">
        <v>3300</v>
      </c>
      <c r="P37" s="85"/>
      <c r="Q37" s="84"/>
      <c r="R37" s="86">
        <v>12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37884.671999999999</v>
      </c>
      <c r="AD37" s="91">
        <f t="shared" si="4"/>
        <v>0</v>
      </c>
      <c r="AE37" s="91">
        <f t="shared" si="2"/>
        <v>37884.671999999999</v>
      </c>
      <c r="AF37"/>
    </row>
    <row r="38" spans="1:32" ht="24.95" customHeight="1" x14ac:dyDescent="0.4">
      <c r="A38" s="78">
        <v>35</v>
      </c>
      <c r="B38" s="79" t="s">
        <v>90</v>
      </c>
      <c r="C38" s="79" t="s">
        <v>120</v>
      </c>
      <c r="D38" s="79" t="s">
        <v>92</v>
      </c>
      <c r="E38" s="79" t="s">
        <v>97</v>
      </c>
      <c r="F38" s="79" t="s">
        <v>246</v>
      </c>
      <c r="G38" s="79">
        <v>42</v>
      </c>
      <c r="H38" s="80">
        <v>1</v>
      </c>
      <c r="I38" s="81">
        <v>1</v>
      </c>
      <c r="J38" s="82">
        <v>1</v>
      </c>
      <c r="K38" s="83"/>
      <c r="L38" s="84"/>
      <c r="M38" s="84"/>
      <c r="N38" s="85" t="s">
        <v>95</v>
      </c>
      <c r="O38" s="85">
        <v>2500</v>
      </c>
      <c r="P38" s="85"/>
      <c r="Q38" s="84"/>
      <c r="R38" s="86">
        <v>1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3157.056</v>
      </c>
      <c r="AD38" s="91">
        <f t="shared" si="4"/>
        <v>0</v>
      </c>
      <c r="AE38" s="91">
        <f t="shared" si="2"/>
        <v>3157.056</v>
      </c>
      <c r="AF38"/>
    </row>
    <row r="39" spans="1:32" ht="24.95" customHeight="1" x14ac:dyDescent="0.4">
      <c r="A39" s="78">
        <v>36</v>
      </c>
      <c r="B39" s="79" t="s">
        <v>90</v>
      </c>
      <c r="C39" s="79" t="s">
        <v>256</v>
      </c>
      <c r="D39" s="79" t="s">
        <v>92</v>
      </c>
      <c r="E39" s="79" t="s">
        <v>97</v>
      </c>
      <c r="F39" s="79" t="s">
        <v>98</v>
      </c>
      <c r="G39" s="79">
        <v>42</v>
      </c>
      <c r="H39" s="80">
        <v>16</v>
      </c>
      <c r="I39" s="81">
        <v>2</v>
      </c>
      <c r="J39" s="82">
        <v>32</v>
      </c>
      <c r="K39" s="83"/>
      <c r="L39" s="84"/>
      <c r="M39" s="84"/>
      <c r="N39" s="85" t="s">
        <v>95</v>
      </c>
      <c r="O39" s="85">
        <v>3300</v>
      </c>
      <c r="P39" s="85"/>
      <c r="Q39" s="84"/>
      <c r="R39" s="86">
        <v>32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101025.792</v>
      </c>
      <c r="AD39" s="91">
        <f t="shared" si="4"/>
        <v>0</v>
      </c>
      <c r="AE39" s="91">
        <f t="shared" si="2"/>
        <v>101025.792</v>
      </c>
      <c r="AF39"/>
    </row>
    <row r="40" spans="1:32" ht="24.95" customHeight="1" x14ac:dyDescent="0.4">
      <c r="A40" s="78">
        <v>37</v>
      </c>
      <c r="B40" s="79" t="s">
        <v>90</v>
      </c>
      <c r="C40" s="79" t="s">
        <v>119</v>
      </c>
      <c r="D40" s="79" t="s">
        <v>92</v>
      </c>
      <c r="E40" s="79" t="s">
        <v>97</v>
      </c>
      <c r="F40" s="79" t="s">
        <v>98</v>
      </c>
      <c r="G40" s="79">
        <v>42</v>
      </c>
      <c r="H40" s="79">
        <v>6</v>
      </c>
      <c r="I40" s="81">
        <v>2</v>
      </c>
      <c r="J40" s="82">
        <v>12</v>
      </c>
      <c r="K40" s="83"/>
      <c r="L40" s="84"/>
      <c r="M40" s="84"/>
      <c r="N40" s="85" t="s">
        <v>95</v>
      </c>
      <c r="O40" s="85">
        <v>3300</v>
      </c>
      <c r="P40" s="85"/>
      <c r="Q40" s="84"/>
      <c r="R40" s="86">
        <v>12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37884.671999999999</v>
      </c>
      <c r="AD40" s="91">
        <f t="shared" si="4"/>
        <v>0</v>
      </c>
      <c r="AE40" s="91">
        <f t="shared" si="2"/>
        <v>37884.671999999999</v>
      </c>
      <c r="AF40"/>
    </row>
    <row r="41" spans="1:32" ht="24.95" customHeight="1" x14ac:dyDescent="0.4">
      <c r="A41" s="78">
        <v>38</v>
      </c>
      <c r="B41" s="79" t="s">
        <v>90</v>
      </c>
      <c r="C41" s="79" t="s">
        <v>119</v>
      </c>
      <c r="D41" s="79" t="s">
        <v>92</v>
      </c>
      <c r="E41" s="79" t="s">
        <v>97</v>
      </c>
      <c r="F41" s="79" t="s">
        <v>246</v>
      </c>
      <c r="G41" s="79">
        <v>42</v>
      </c>
      <c r="H41" s="79">
        <v>1</v>
      </c>
      <c r="I41" s="81">
        <v>1</v>
      </c>
      <c r="J41" s="82">
        <v>1</v>
      </c>
      <c r="K41" s="83"/>
      <c r="L41" s="84"/>
      <c r="M41" s="84"/>
      <c r="N41" s="85" t="s">
        <v>95</v>
      </c>
      <c r="O41" s="85">
        <v>2500</v>
      </c>
      <c r="P41" s="85"/>
      <c r="Q41" s="84"/>
      <c r="R41" s="86">
        <v>1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3157.056</v>
      </c>
      <c r="AD41" s="91">
        <f t="shared" si="4"/>
        <v>0</v>
      </c>
      <c r="AE41" s="91">
        <f t="shared" si="2"/>
        <v>3157.056</v>
      </c>
      <c r="AF41"/>
    </row>
    <row r="42" spans="1:32" ht="24.95" customHeight="1" x14ac:dyDescent="0.4">
      <c r="A42" s="78">
        <v>39</v>
      </c>
      <c r="B42" s="79" t="s">
        <v>90</v>
      </c>
      <c r="C42" s="79" t="s">
        <v>118</v>
      </c>
      <c r="D42" s="79" t="s">
        <v>92</v>
      </c>
      <c r="E42" s="79" t="s">
        <v>97</v>
      </c>
      <c r="F42" s="79" t="s">
        <v>98</v>
      </c>
      <c r="G42" s="79">
        <v>42</v>
      </c>
      <c r="H42" s="79">
        <v>6</v>
      </c>
      <c r="I42" s="81">
        <v>2</v>
      </c>
      <c r="J42" s="82">
        <v>12</v>
      </c>
      <c r="K42" s="83"/>
      <c r="L42" s="84"/>
      <c r="M42" s="84"/>
      <c r="N42" s="85" t="s">
        <v>95</v>
      </c>
      <c r="O42" s="85">
        <v>3300</v>
      </c>
      <c r="P42" s="85"/>
      <c r="Q42" s="84"/>
      <c r="R42" s="86">
        <v>12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37884.671999999999</v>
      </c>
      <c r="AD42" s="91">
        <f t="shared" si="4"/>
        <v>0</v>
      </c>
      <c r="AE42" s="91">
        <f t="shared" si="2"/>
        <v>37884.671999999999</v>
      </c>
      <c r="AF42"/>
    </row>
    <row r="43" spans="1:32" ht="24.95" customHeight="1" x14ac:dyDescent="0.4">
      <c r="A43" s="78">
        <v>40</v>
      </c>
      <c r="B43" s="79" t="s">
        <v>90</v>
      </c>
      <c r="C43" s="79" t="s">
        <v>118</v>
      </c>
      <c r="D43" s="79" t="s">
        <v>92</v>
      </c>
      <c r="E43" s="79" t="s">
        <v>97</v>
      </c>
      <c r="F43" s="79" t="s">
        <v>246</v>
      </c>
      <c r="G43" s="79">
        <v>42</v>
      </c>
      <c r="H43" s="79">
        <v>1</v>
      </c>
      <c r="I43" s="81">
        <v>1</v>
      </c>
      <c r="J43" s="82">
        <v>1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1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3157.056</v>
      </c>
      <c r="AD43" s="91">
        <f t="shared" si="4"/>
        <v>0</v>
      </c>
      <c r="AE43" s="91">
        <f t="shared" si="2"/>
        <v>3157.056</v>
      </c>
      <c r="AF43"/>
    </row>
    <row r="44" spans="1:32" ht="24.95" customHeight="1" x14ac:dyDescent="0.4">
      <c r="A44" s="78">
        <v>41</v>
      </c>
      <c r="B44" s="79" t="s">
        <v>90</v>
      </c>
      <c r="C44" s="79" t="s">
        <v>116</v>
      </c>
      <c r="D44" s="79" t="s">
        <v>92</v>
      </c>
      <c r="E44" s="79" t="s">
        <v>97</v>
      </c>
      <c r="F44" s="79" t="s">
        <v>98</v>
      </c>
      <c r="G44" s="79">
        <v>42</v>
      </c>
      <c r="H44" s="79">
        <v>6</v>
      </c>
      <c r="I44" s="81">
        <v>2</v>
      </c>
      <c r="J44" s="82">
        <v>12</v>
      </c>
      <c r="K44" s="83"/>
      <c r="L44" s="84"/>
      <c r="M44" s="84"/>
      <c r="N44" s="85" t="s">
        <v>95</v>
      </c>
      <c r="O44" s="85">
        <v>3300</v>
      </c>
      <c r="P44" s="85"/>
      <c r="Q44" s="84"/>
      <c r="R44" s="86">
        <v>12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37884.671999999999</v>
      </c>
      <c r="AD44" s="91">
        <f t="shared" si="4"/>
        <v>0</v>
      </c>
      <c r="AE44" s="91">
        <f t="shared" si="2"/>
        <v>37884.671999999999</v>
      </c>
      <c r="AF44"/>
    </row>
    <row r="45" spans="1:32" ht="24.95" customHeight="1" x14ac:dyDescent="0.4">
      <c r="A45" s="78">
        <v>42</v>
      </c>
      <c r="B45" s="79" t="s">
        <v>90</v>
      </c>
      <c r="C45" s="79" t="s">
        <v>116</v>
      </c>
      <c r="D45" s="79" t="s">
        <v>92</v>
      </c>
      <c r="E45" s="79" t="s">
        <v>97</v>
      </c>
      <c r="F45" s="79" t="s">
        <v>246</v>
      </c>
      <c r="G45" s="79">
        <v>42</v>
      </c>
      <c r="H45" s="79">
        <v>1</v>
      </c>
      <c r="I45" s="81">
        <v>1</v>
      </c>
      <c r="J45" s="82">
        <v>1</v>
      </c>
      <c r="K45" s="83"/>
      <c r="L45" s="84"/>
      <c r="M45" s="84"/>
      <c r="N45" s="85" t="s">
        <v>95</v>
      </c>
      <c r="O45" s="85">
        <v>2500</v>
      </c>
      <c r="P45" s="85"/>
      <c r="Q45" s="84"/>
      <c r="R45" s="86">
        <v>1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3157.056</v>
      </c>
      <c r="AD45" s="91">
        <f t="shared" si="4"/>
        <v>0</v>
      </c>
      <c r="AE45" s="91">
        <f t="shared" si="2"/>
        <v>3157.056</v>
      </c>
      <c r="AF45"/>
    </row>
    <row r="46" spans="1:32" ht="24.95" customHeight="1" x14ac:dyDescent="0.4">
      <c r="A46" s="78">
        <v>43</v>
      </c>
      <c r="B46" s="79" t="s">
        <v>137</v>
      </c>
      <c r="C46" s="79" t="s">
        <v>257</v>
      </c>
      <c r="D46" s="79" t="s">
        <v>92</v>
      </c>
      <c r="E46" s="79" t="s">
        <v>97</v>
      </c>
      <c r="F46" s="79" t="s">
        <v>98</v>
      </c>
      <c r="G46" s="79">
        <v>42</v>
      </c>
      <c r="H46" s="79">
        <v>16</v>
      </c>
      <c r="I46" s="81">
        <v>2</v>
      </c>
      <c r="J46" s="82">
        <v>32</v>
      </c>
      <c r="K46" s="83"/>
      <c r="L46" s="84"/>
      <c r="M46" s="84"/>
      <c r="N46" s="85" t="s">
        <v>95</v>
      </c>
      <c r="O46" s="85">
        <v>3300</v>
      </c>
      <c r="P46" s="85"/>
      <c r="Q46" s="84"/>
      <c r="R46" s="86">
        <v>32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101025.792</v>
      </c>
      <c r="AD46" s="91">
        <f t="shared" si="4"/>
        <v>0</v>
      </c>
      <c r="AE46" s="91">
        <f t="shared" si="2"/>
        <v>101025.792</v>
      </c>
      <c r="AF46"/>
    </row>
    <row r="47" spans="1:32" ht="24.95" customHeight="1" x14ac:dyDescent="0.4">
      <c r="A47" s="78">
        <v>44</v>
      </c>
      <c r="B47" s="79" t="s">
        <v>137</v>
      </c>
      <c r="C47" s="79" t="s">
        <v>152</v>
      </c>
      <c r="D47" s="79" t="s">
        <v>92</v>
      </c>
      <c r="E47" s="79" t="s">
        <v>97</v>
      </c>
      <c r="F47" s="79" t="s">
        <v>98</v>
      </c>
      <c r="G47" s="79">
        <v>42</v>
      </c>
      <c r="H47" s="79">
        <v>6</v>
      </c>
      <c r="I47" s="81">
        <v>2</v>
      </c>
      <c r="J47" s="82">
        <v>12</v>
      </c>
      <c r="K47" s="83"/>
      <c r="L47" s="84"/>
      <c r="M47" s="84"/>
      <c r="N47" s="85" t="s">
        <v>95</v>
      </c>
      <c r="O47" s="85">
        <v>3300</v>
      </c>
      <c r="P47" s="85"/>
      <c r="Q47" s="84"/>
      <c r="R47" s="86">
        <v>12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37884.671999999999</v>
      </c>
      <c r="AD47" s="91">
        <f t="shared" si="4"/>
        <v>0</v>
      </c>
      <c r="AE47" s="91">
        <f t="shared" si="2"/>
        <v>37884.671999999999</v>
      </c>
      <c r="AF47"/>
    </row>
    <row r="48" spans="1:32" ht="24.95" customHeight="1" x14ac:dyDescent="0.4">
      <c r="A48" s="78">
        <v>45</v>
      </c>
      <c r="B48" s="79" t="s">
        <v>137</v>
      </c>
      <c r="C48" s="79" t="s">
        <v>152</v>
      </c>
      <c r="D48" s="79" t="s">
        <v>92</v>
      </c>
      <c r="E48" s="79" t="s">
        <v>97</v>
      </c>
      <c r="F48" s="79" t="s">
        <v>246</v>
      </c>
      <c r="G48" s="79">
        <v>42</v>
      </c>
      <c r="H48" s="79">
        <v>1</v>
      </c>
      <c r="I48" s="81">
        <v>1</v>
      </c>
      <c r="J48" s="82">
        <v>1</v>
      </c>
      <c r="K48" s="83"/>
      <c r="L48" s="84"/>
      <c r="M48" s="84"/>
      <c r="N48" s="85" t="s">
        <v>95</v>
      </c>
      <c r="O48" s="85">
        <v>2500</v>
      </c>
      <c r="P48" s="85"/>
      <c r="Q48" s="84"/>
      <c r="R48" s="86">
        <v>1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3"/>
        <v>3157.056</v>
      </c>
      <c r="AD48" s="91">
        <f t="shared" si="4"/>
        <v>0</v>
      </c>
      <c r="AE48" s="91">
        <f t="shared" si="2"/>
        <v>3157.056</v>
      </c>
      <c r="AF48"/>
    </row>
    <row r="49" spans="1:32" ht="24.95" customHeight="1" x14ac:dyDescent="0.4">
      <c r="A49" s="78">
        <v>46</v>
      </c>
      <c r="B49" s="79" t="s">
        <v>137</v>
      </c>
      <c r="C49" s="79" t="s">
        <v>151</v>
      </c>
      <c r="D49" s="79" t="s">
        <v>92</v>
      </c>
      <c r="E49" s="79" t="s">
        <v>97</v>
      </c>
      <c r="F49" s="79" t="s">
        <v>98</v>
      </c>
      <c r="G49" s="79">
        <v>42</v>
      </c>
      <c r="H49" s="79">
        <v>6</v>
      </c>
      <c r="I49" s="81">
        <v>2</v>
      </c>
      <c r="J49" s="82">
        <v>12</v>
      </c>
      <c r="K49" s="83"/>
      <c r="L49" s="84"/>
      <c r="M49" s="84"/>
      <c r="N49" s="85" t="s">
        <v>95</v>
      </c>
      <c r="O49" s="85">
        <v>3300</v>
      </c>
      <c r="P49" s="85"/>
      <c r="Q49" s="84"/>
      <c r="R49" s="86">
        <v>12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3"/>
        <v>37884.671999999999</v>
      </c>
      <c r="AD49" s="91">
        <f t="shared" si="4"/>
        <v>0</v>
      </c>
      <c r="AE49" s="91">
        <f t="shared" si="2"/>
        <v>37884.671999999999</v>
      </c>
      <c r="AF49"/>
    </row>
    <row r="50" spans="1:32" ht="24.95" customHeight="1" x14ac:dyDescent="0.4">
      <c r="A50" s="78">
        <v>47</v>
      </c>
      <c r="B50" s="79" t="s">
        <v>137</v>
      </c>
      <c r="C50" s="79" t="s">
        <v>151</v>
      </c>
      <c r="D50" s="79" t="s">
        <v>92</v>
      </c>
      <c r="E50" s="79" t="s">
        <v>97</v>
      </c>
      <c r="F50" s="79" t="s">
        <v>246</v>
      </c>
      <c r="G50" s="79">
        <v>42</v>
      </c>
      <c r="H50" s="79">
        <v>1</v>
      </c>
      <c r="I50" s="81">
        <v>1</v>
      </c>
      <c r="J50" s="82">
        <v>1</v>
      </c>
      <c r="K50" s="83"/>
      <c r="L50" s="84"/>
      <c r="M50" s="84"/>
      <c r="N50" s="85" t="s">
        <v>95</v>
      </c>
      <c r="O50" s="85">
        <v>2500</v>
      </c>
      <c r="P50" s="85"/>
      <c r="Q50" s="84"/>
      <c r="R50" s="86">
        <v>1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3"/>
        <v>3157.056</v>
      </c>
      <c r="AD50" s="91">
        <f t="shared" si="4"/>
        <v>0</v>
      </c>
      <c r="AE50" s="91">
        <f t="shared" si="2"/>
        <v>3157.056</v>
      </c>
      <c r="AF50"/>
    </row>
    <row r="51" spans="1:32" ht="24.95" customHeight="1" x14ac:dyDescent="0.4">
      <c r="A51" s="78">
        <v>48</v>
      </c>
      <c r="B51" s="79" t="s">
        <v>137</v>
      </c>
      <c r="C51" s="79" t="s">
        <v>150</v>
      </c>
      <c r="D51" s="79" t="s">
        <v>92</v>
      </c>
      <c r="E51" s="79" t="s">
        <v>97</v>
      </c>
      <c r="F51" s="79" t="s">
        <v>98</v>
      </c>
      <c r="G51" s="79">
        <v>42</v>
      </c>
      <c r="H51" s="79">
        <v>6</v>
      </c>
      <c r="I51" s="81">
        <v>2</v>
      </c>
      <c r="J51" s="82">
        <v>12</v>
      </c>
      <c r="K51" s="83"/>
      <c r="L51" s="84"/>
      <c r="M51" s="84"/>
      <c r="N51" s="85" t="s">
        <v>95</v>
      </c>
      <c r="O51" s="85">
        <v>3300</v>
      </c>
      <c r="P51" s="85"/>
      <c r="Q51" s="84"/>
      <c r="R51" s="86">
        <v>12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3"/>
        <v>37884.671999999999</v>
      </c>
      <c r="AD51" s="91">
        <f t="shared" si="4"/>
        <v>0</v>
      </c>
      <c r="AE51" s="91">
        <f t="shared" si="2"/>
        <v>37884.671999999999</v>
      </c>
      <c r="AF51"/>
    </row>
    <row r="52" spans="1:32" ht="24.95" customHeight="1" x14ac:dyDescent="0.4">
      <c r="A52" s="78">
        <v>49</v>
      </c>
      <c r="B52" s="79" t="s">
        <v>137</v>
      </c>
      <c r="C52" s="79" t="s">
        <v>150</v>
      </c>
      <c r="D52" s="79" t="s">
        <v>92</v>
      </c>
      <c r="E52" s="79" t="s">
        <v>97</v>
      </c>
      <c r="F52" s="79" t="s">
        <v>246</v>
      </c>
      <c r="G52" s="79">
        <v>42</v>
      </c>
      <c r="H52" s="79">
        <v>1</v>
      </c>
      <c r="I52" s="81">
        <v>1</v>
      </c>
      <c r="J52" s="82">
        <v>1</v>
      </c>
      <c r="K52" s="83"/>
      <c r="L52" s="84"/>
      <c r="M52" s="84"/>
      <c r="N52" s="85" t="s">
        <v>95</v>
      </c>
      <c r="O52" s="85">
        <v>2500</v>
      </c>
      <c r="P52" s="85"/>
      <c r="Q52" s="84"/>
      <c r="R52" s="86">
        <v>1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3"/>
        <v>3157.056</v>
      </c>
      <c r="AD52" s="91">
        <f t="shared" si="4"/>
        <v>0</v>
      </c>
      <c r="AE52" s="91">
        <f t="shared" si="2"/>
        <v>3157.056</v>
      </c>
      <c r="AF52"/>
    </row>
    <row r="53" spans="1:32" ht="24.95" customHeight="1" x14ac:dyDescent="0.4">
      <c r="A53" s="78">
        <v>50</v>
      </c>
      <c r="B53" s="79" t="s">
        <v>137</v>
      </c>
      <c r="C53" s="79" t="s">
        <v>149</v>
      </c>
      <c r="D53" s="79" t="s">
        <v>92</v>
      </c>
      <c r="E53" s="79" t="s">
        <v>97</v>
      </c>
      <c r="F53" s="79" t="s">
        <v>98</v>
      </c>
      <c r="G53" s="79">
        <v>42</v>
      </c>
      <c r="H53" s="79">
        <v>6</v>
      </c>
      <c r="I53" s="81">
        <v>2</v>
      </c>
      <c r="J53" s="82">
        <v>12</v>
      </c>
      <c r="K53" s="83"/>
      <c r="L53" s="84"/>
      <c r="M53" s="84"/>
      <c r="N53" s="85" t="s">
        <v>95</v>
      </c>
      <c r="O53" s="85">
        <v>3300</v>
      </c>
      <c r="P53" s="85"/>
      <c r="Q53" s="84"/>
      <c r="R53" s="86">
        <v>12</v>
      </c>
      <c r="S53" s="87"/>
      <c r="T53" s="88"/>
      <c r="U53" s="88"/>
      <c r="V53" s="89">
        <f t="shared" si="0"/>
        <v>0</v>
      </c>
      <c r="W53" s="89">
        <f t="shared" si="1"/>
        <v>0</v>
      </c>
      <c r="X53" s="90"/>
      <c r="Y53" s="82">
        <v>9</v>
      </c>
      <c r="Z53" s="82">
        <v>24</v>
      </c>
      <c r="AA53" s="82">
        <v>12</v>
      </c>
      <c r="AB53" s="90"/>
      <c r="AC53" s="91">
        <f t="shared" si="3"/>
        <v>37884.671999999999</v>
      </c>
      <c r="AD53" s="91">
        <f t="shared" si="4"/>
        <v>0</v>
      </c>
      <c r="AE53" s="91">
        <f t="shared" si="2"/>
        <v>37884.671999999999</v>
      </c>
      <c r="AF53"/>
    </row>
    <row r="54" spans="1:32" ht="24.95" customHeight="1" x14ac:dyDescent="0.4">
      <c r="A54" s="78">
        <v>51</v>
      </c>
      <c r="B54" s="79" t="s">
        <v>137</v>
      </c>
      <c r="C54" s="79" t="s">
        <v>149</v>
      </c>
      <c r="D54" s="79" t="s">
        <v>92</v>
      </c>
      <c r="E54" s="79" t="s">
        <v>97</v>
      </c>
      <c r="F54" s="79" t="s">
        <v>246</v>
      </c>
      <c r="G54" s="79">
        <v>42</v>
      </c>
      <c r="H54" s="79">
        <v>1</v>
      </c>
      <c r="I54" s="81">
        <v>1</v>
      </c>
      <c r="J54" s="82">
        <v>1</v>
      </c>
      <c r="K54" s="83"/>
      <c r="L54" s="84"/>
      <c r="M54" s="84"/>
      <c r="N54" s="85" t="s">
        <v>95</v>
      </c>
      <c r="O54" s="85">
        <v>2500</v>
      </c>
      <c r="P54" s="85"/>
      <c r="Q54" s="84"/>
      <c r="R54" s="86">
        <v>1</v>
      </c>
      <c r="S54" s="87"/>
      <c r="T54" s="88"/>
      <c r="U54" s="88"/>
      <c r="V54" s="89">
        <f t="shared" si="0"/>
        <v>0</v>
      </c>
      <c r="W54" s="89">
        <f t="shared" si="1"/>
        <v>0</v>
      </c>
      <c r="X54" s="90"/>
      <c r="Y54" s="82">
        <v>9</v>
      </c>
      <c r="Z54" s="82">
        <v>24</v>
      </c>
      <c r="AA54" s="82">
        <v>12</v>
      </c>
      <c r="AB54" s="90"/>
      <c r="AC54" s="91">
        <f t="shared" si="3"/>
        <v>3157.056</v>
      </c>
      <c r="AD54" s="91">
        <f t="shared" si="4"/>
        <v>0</v>
      </c>
      <c r="AE54" s="91">
        <f t="shared" si="2"/>
        <v>3157.056</v>
      </c>
      <c r="AF54"/>
    </row>
    <row r="55" spans="1:32" ht="24.95" customHeight="1" x14ac:dyDescent="0.4">
      <c r="A55" s="78">
        <v>52</v>
      </c>
      <c r="B55" s="79" t="s">
        <v>90</v>
      </c>
      <c r="C55" s="79" t="s">
        <v>258</v>
      </c>
      <c r="D55" s="79" t="s">
        <v>92</v>
      </c>
      <c r="E55" s="79" t="s">
        <v>97</v>
      </c>
      <c r="F55" s="79" t="s">
        <v>98</v>
      </c>
      <c r="G55" s="79">
        <v>42</v>
      </c>
      <c r="H55" s="79">
        <v>1</v>
      </c>
      <c r="I55" s="81">
        <v>1</v>
      </c>
      <c r="J55" s="82">
        <v>1</v>
      </c>
      <c r="K55" s="83"/>
      <c r="L55" s="84"/>
      <c r="M55" s="84"/>
      <c r="N55" s="85" t="s">
        <v>95</v>
      </c>
      <c r="O55" s="85">
        <v>2500</v>
      </c>
      <c r="P55" s="85"/>
      <c r="Q55" s="84"/>
      <c r="R55" s="86">
        <v>1</v>
      </c>
      <c r="S55" s="87"/>
      <c r="T55" s="88"/>
      <c r="U55" s="88"/>
      <c r="V55" s="89">
        <f t="shared" si="0"/>
        <v>0</v>
      </c>
      <c r="W55" s="89">
        <f t="shared" si="1"/>
        <v>0</v>
      </c>
      <c r="X55" s="90"/>
      <c r="Y55" s="82">
        <v>9</v>
      </c>
      <c r="Z55" s="82">
        <v>24</v>
      </c>
      <c r="AA55" s="82">
        <v>12</v>
      </c>
      <c r="AB55" s="90"/>
      <c r="AC55" s="91">
        <f t="shared" si="3"/>
        <v>3157.056</v>
      </c>
      <c r="AD55" s="91">
        <f t="shared" si="4"/>
        <v>0</v>
      </c>
      <c r="AE55" s="91">
        <f t="shared" si="2"/>
        <v>3157.056</v>
      </c>
      <c r="AF55"/>
    </row>
    <row r="56" spans="1:32" ht="24.95" customHeight="1" x14ac:dyDescent="0.4">
      <c r="A56" s="78">
        <v>53</v>
      </c>
      <c r="B56" s="79" t="s">
        <v>90</v>
      </c>
      <c r="C56" s="79" t="s">
        <v>258</v>
      </c>
      <c r="D56" s="79" t="s">
        <v>92</v>
      </c>
      <c r="E56" s="79" t="s">
        <v>97</v>
      </c>
      <c r="F56" s="79" t="s">
        <v>125</v>
      </c>
      <c r="G56" s="79">
        <v>42</v>
      </c>
      <c r="H56" s="79">
        <v>1</v>
      </c>
      <c r="I56" s="81">
        <v>1</v>
      </c>
      <c r="J56" s="82">
        <v>1</v>
      </c>
      <c r="K56" s="83"/>
      <c r="L56" s="84"/>
      <c r="M56" s="84"/>
      <c r="N56" s="85" t="s">
        <v>95</v>
      </c>
      <c r="O56" s="85">
        <v>2500</v>
      </c>
      <c r="P56" s="85"/>
      <c r="Q56" s="84"/>
      <c r="R56" s="86">
        <v>1</v>
      </c>
      <c r="S56" s="87"/>
      <c r="T56" s="88"/>
      <c r="U56" s="88"/>
      <c r="V56" s="89">
        <f t="shared" si="0"/>
        <v>0</v>
      </c>
      <c r="W56" s="89">
        <f t="shared" si="1"/>
        <v>0</v>
      </c>
      <c r="X56" s="90"/>
      <c r="Y56" s="82">
        <v>9</v>
      </c>
      <c r="Z56" s="82">
        <v>24</v>
      </c>
      <c r="AA56" s="82">
        <v>12</v>
      </c>
      <c r="AB56" s="90"/>
      <c r="AC56" s="91">
        <f t="shared" si="3"/>
        <v>3157.056</v>
      </c>
      <c r="AD56" s="91">
        <f t="shared" si="4"/>
        <v>0</v>
      </c>
      <c r="AE56" s="91">
        <f t="shared" si="2"/>
        <v>3157.056</v>
      </c>
      <c r="AF56"/>
    </row>
    <row r="57" spans="1:32" ht="24.95" customHeight="1" x14ac:dyDescent="0.4">
      <c r="A57" s="78">
        <v>54</v>
      </c>
      <c r="B57" s="79" t="s">
        <v>90</v>
      </c>
      <c r="C57" s="79" t="s">
        <v>258</v>
      </c>
      <c r="D57" s="79" t="s">
        <v>92</v>
      </c>
      <c r="E57" s="79" t="s">
        <v>93</v>
      </c>
      <c r="F57" s="79" t="s">
        <v>94</v>
      </c>
      <c r="G57" s="79">
        <v>26</v>
      </c>
      <c r="H57" s="79">
        <v>1</v>
      </c>
      <c r="I57" s="81">
        <v>1</v>
      </c>
      <c r="J57" s="82">
        <v>1</v>
      </c>
      <c r="K57" s="83"/>
      <c r="L57" s="84"/>
      <c r="M57" s="84"/>
      <c r="N57" s="85" t="s">
        <v>95</v>
      </c>
      <c r="O57" s="85">
        <v>1000</v>
      </c>
      <c r="P57" s="85"/>
      <c r="Q57" s="84"/>
      <c r="R57" s="86">
        <v>1</v>
      </c>
      <c r="S57" s="87"/>
      <c r="T57" s="88"/>
      <c r="U57" s="88"/>
      <c r="V57" s="89">
        <f t="shared" si="0"/>
        <v>0</v>
      </c>
      <c r="W57" s="89">
        <f t="shared" si="1"/>
        <v>0</v>
      </c>
      <c r="X57" s="90"/>
      <c r="Y57" s="82">
        <v>9</v>
      </c>
      <c r="Z57" s="82">
        <v>24</v>
      </c>
      <c r="AA57" s="82">
        <v>12</v>
      </c>
      <c r="AB57" s="90"/>
      <c r="AC57" s="91">
        <f t="shared" si="3"/>
        <v>1954.3679999999999</v>
      </c>
      <c r="AD57" s="91">
        <f t="shared" si="4"/>
        <v>0</v>
      </c>
      <c r="AE57" s="91">
        <f t="shared" si="2"/>
        <v>1954.3679999999999</v>
      </c>
      <c r="AF57"/>
    </row>
    <row r="58" spans="1:32" ht="24.95" customHeight="1" x14ac:dyDescent="0.4">
      <c r="A58" s="78">
        <v>55</v>
      </c>
      <c r="B58" s="79" t="s">
        <v>90</v>
      </c>
      <c r="C58" s="79" t="s">
        <v>258</v>
      </c>
      <c r="D58" s="79" t="s">
        <v>92</v>
      </c>
      <c r="E58" s="79" t="s">
        <v>259</v>
      </c>
      <c r="F58" s="79" t="s">
        <v>106</v>
      </c>
      <c r="G58" s="79">
        <v>17</v>
      </c>
      <c r="H58" s="79">
        <v>1</v>
      </c>
      <c r="I58" s="81">
        <v>1</v>
      </c>
      <c r="J58" s="82">
        <v>1</v>
      </c>
      <c r="K58" s="83"/>
      <c r="L58" s="84"/>
      <c r="M58" s="84"/>
      <c r="N58" s="85" t="s">
        <v>95</v>
      </c>
      <c r="O58" s="85">
        <v>800</v>
      </c>
      <c r="P58" s="85"/>
      <c r="Q58" s="84"/>
      <c r="R58" s="86">
        <v>1</v>
      </c>
      <c r="S58" s="87"/>
      <c r="T58" s="88"/>
      <c r="U58" s="88"/>
      <c r="V58" s="89">
        <f t="shared" si="0"/>
        <v>0</v>
      </c>
      <c r="W58" s="89">
        <f t="shared" si="1"/>
        <v>0</v>
      </c>
      <c r="X58" s="90"/>
      <c r="Y58" s="82">
        <v>9</v>
      </c>
      <c r="Z58" s="82">
        <v>24</v>
      </c>
      <c r="AA58" s="82">
        <v>12</v>
      </c>
      <c r="AB58" s="90"/>
      <c r="AC58" s="91">
        <f t="shared" si="3"/>
        <v>1277.856</v>
      </c>
      <c r="AD58" s="91">
        <f t="shared" si="4"/>
        <v>0</v>
      </c>
      <c r="AE58" s="91">
        <f t="shared" si="2"/>
        <v>1277.856</v>
      </c>
      <c r="AF58"/>
    </row>
    <row r="59" spans="1:32" ht="24.95" customHeight="1" x14ac:dyDescent="0.4">
      <c r="A59" s="78">
        <v>56</v>
      </c>
      <c r="B59" s="79" t="s">
        <v>90</v>
      </c>
      <c r="C59" s="79" t="s">
        <v>258</v>
      </c>
      <c r="D59" s="79" t="s">
        <v>92</v>
      </c>
      <c r="E59" s="79" t="s">
        <v>210</v>
      </c>
      <c r="F59" s="79" t="s">
        <v>260</v>
      </c>
      <c r="G59" s="79">
        <v>40</v>
      </c>
      <c r="H59" s="79">
        <v>2</v>
      </c>
      <c r="I59" s="81">
        <v>1</v>
      </c>
      <c r="J59" s="82">
        <v>2</v>
      </c>
      <c r="K59" s="83"/>
      <c r="L59" s="84"/>
      <c r="M59" s="84"/>
      <c r="N59" s="85" t="s">
        <v>95</v>
      </c>
      <c r="O59" s="85">
        <v>400</v>
      </c>
      <c r="P59" s="85"/>
      <c r="Q59" s="84"/>
      <c r="R59" s="86">
        <v>2</v>
      </c>
      <c r="S59" s="87"/>
      <c r="T59" s="88"/>
      <c r="U59" s="88"/>
      <c r="V59" s="89">
        <f t="shared" si="0"/>
        <v>0</v>
      </c>
      <c r="W59" s="89">
        <f t="shared" si="1"/>
        <v>0</v>
      </c>
      <c r="X59" s="90"/>
      <c r="Y59" s="82">
        <v>9</v>
      </c>
      <c r="Z59" s="82">
        <v>24</v>
      </c>
      <c r="AA59" s="82">
        <v>12</v>
      </c>
      <c r="AB59" s="90"/>
      <c r="AC59" s="91">
        <f t="shared" si="3"/>
        <v>6013.4400000000005</v>
      </c>
      <c r="AD59" s="91">
        <f t="shared" si="4"/>
        <v>0</v>
      </c>
      <c r="AE59" s="91">
        <f t="shared" si="2"/>
        <v>6013.4400000000005</v>
      </c>
      <c r="AF59"/>
    </row>
    <row r="60" spans="1:32" ht="24.95" customHeight="1" x14ac:dyDescent="0.4">
      <c r="A60" s="78">
        <v>57</v>
      </c>
      <c r="B60" s="79" t="s">
        <v>90</v>
      </c>
      <c r="C60" s="79" t="s">
        <v>261</v>
      </c>
      <c r="D60" s="79" t="s">
        <v>92</v>
      </c>
      <c r="E60" s="79" t="s">
        <v>93</v>
      </c>
      <c r="F60" s="79" t="s">
        <v>94</v>
      </c>
      <c r="G60" s="79">
        <v>26</v>
      </c>
      <c r="H60" s="79">
        <v>1</v>
      </c>
      <c r="I60" s="81">
        <v>1</v>
      </c>
      <c r="J60" s="82">
        <v>1</v>
      </c>
      <c r="K60" s="83"/>
      <c r="L60" s="84"/>
      <c r="M60" s="84"/>
      <c r="N60" s="85" t="s">
        <v>95</v>
      </c>
      <c r="O60" s="85">
        <v>1000</v>
      </c>
      <c r="P60" s="85"/>
      <c r="Q60" s="84"/>
      <c r="R60" s="86">
        <v>1</v>
      </c>
      <c r="S60" s="87"/>
      <c r="T60" s="88"/>
      <c r="U60" s="88"/>
      <c r="V60" s="89">
        <f t="shared" si="0"/>
        <v>0</v>
      </c>
      <c r="W60" s="89">
        <f t="shared" si="1"/>
        <v>0</v>
      </c>
      <c r="X60" s="90"/>
      <c r="Y60" s="82">
        <v>9</v>
      </c>
      <c r="Z60" s="82">
        <v>24</v>
      </c>
      <c r="AA60" s="82">
        <v>12</v>
      </c>
      <c r="AB60" s="90"/>
      <c r="AC60" s="91">
        <f t="shared" si="3"/>
        <v>1954.3679999999999</v>
      </c>
      <c r="AD60" s="91">
        <f t="shared" si="4"/>
        <v>0</v>
      </c>
      <c r="AE60" s="91">
        <f t="shared" si="2"/>
        <v>1954.3679999999999</v>
      </c>
      <c r="AF60"/>
    </row>
    <row r="61" spans="1:32" ht="24.95" customHeight="1" x14ac:dyDescent="0.4">
      <c r="A61" s="78">
        <v>58</v>
      </c>
      <c r="B61" s="79" t="s">
        <v>90</v>
      </c>
      <c r="C61" s="79" t="s">
        <v>261</v>
      </c>
      <c r="D61" s="79" t="s">
        <v>92</v>
      </c>
      <c r="E61" s="79" t="s">
        <v>97</v>
      </c>
      <c r="F61" s="79" t="s">
        <v>125</v>
      </c>
      <c r="G61" s="79">
        <v>42</v>
      </c>
      <c r="H61" s="79">
        <v>1</v>
      </c>
      <c r="I61" s="81">
        <v>1</v>
      </c>
      <c r="J61" s="82">
        <v>1</v>
      </c>
      <c r="K61" s="83"/>
      <c r="L61" s="84"/>
      <c r="M61" s="84"/>
      <c r="N61" s="85" t="s">
        <v>95</v>
      </c>
      <c r="O61" s="85">
        <v>2500</v>
      </c>
      <c r="P61" s="85"/>
      <c r="Q61" s="84"/>
      <c r="R61" s="86">
        <v>1</v>
      </c>
      <c r="S61" s="87"/>
      <c r="T61" s="88"/>
      <c r="U61" s="88"/>
      <c r="V61" s="89">
        <f t="shared" si="0"/>
        <v>0</v>
      </c>
      <c r="W61" s="89">
        <f t="shared" si="1"/>
        <v>0</v>
      </c>
      <c r="X61" s="90"/>
      <c r="Y61" s="82">
        <v>9</v>
      </c>
      <c r="Z61" s="82">
        <v>24</v>
      </c>
      <c r="AA61" s="82">
        <v>12</v>
      </c>
      <c r="AB61" s="90"/>
      <c r="AC61" s="91">
        <f t="shared" si="3"/>
        <v>3157.056</v>
      </c>
      <c r="AD61" s="91">
        <f t="shared" si="4"/>
        <v>0</v>
      </c>
      <c r="AE61" s="91">
        <f t="shared" si="2"/>
        <v>3157.056</v>
      </c>
      <c r="AF61"/>
    </row>
    <row r="62" spans="1:32" ht="24.95" customHeight="1" x14ac:dyDescent="0.4">
      <c r="A62" s="78">
        <v>59</v>
      </c>
      <c r="B62" s="79" t="s">
        <v>90</v>
      </c>
      <c r="C62" s="79" t="s">
        <v>261</v>
      </c>
      <c r="D62" s="79" t="s">
        <v>92</v>
      </c>
      <c r="E62" s="79" t="s">
        <v>210</v>
      </c>
      <c r="F62" s="79" t="s">
        <v>260</v>
      </c>
      <c r="G62" s="79">
        <v>40</v>
      </c>
      <c r="H62" s="79">
        <v>2</v>
      </c>
      <c r="I62" s="81">
        <v>1</v>
      </c>
      <c r="J62" s="82">
        <v>2</v>
      </c>
      <c r="K62" s="83"/>
      <c r="L62" s="84"/>
      <c r="M62" s="84"/>
      <c r="N62" s="85" t="s">
        <v>95</v>
      </c>
      <c r="O62" s="85">
        <v>400</v>
      </c>
      <c r="P62" s="85"/>
      <c r="Q62" s="84"/>
      <c r="R62" s="86">
        <v>2</v>
      </c>
      <c r="S62" s="87"/>
      <c r="T62" s="88"/>
      <c r="U62" s="88"/>
      <c r="V62" s="89">
        <f t="shared" si="0"/>
        <v>0</v>
      </c>
      <c r="W62" s="89">
        <f t="shared" si="1"/>
        <v>0</v>
      </c>
      <c r="X62" s="90"/>
      <c r="Y62" s="82">
        <v>9</v>
      </c>
      <c r="Z62" s="82">
        <v>24</v>
      </c>
      <c r="AA62" s="82">
        <v>12</v>
      </c>
      <c r="AB62" s="90"/>
      <c r="AC62" s="91">
        <f t="shared" si="3"/>
        <v>6013.4400000000005</v>
      </c>
      <c r="AD62" s="91">
        <f t="shared" si="4"/>
        <v>0</v>
      </c>
      <c r="AE62" s="91">
        <f t="shared" si="2"/>
        <v>6013.4400000000005</v>
      </c>
      <c r="AF62"/>
    </row>
    <row r="63" spans="1:32" ht="24.95" customHeight="1" x14ac:dyDescent="0.4">
      <c r="A63" s="78">
        <v>60</v>
      </c>
      <c r="B63" s="79" t="s">
        <v>90</v>
      </c>
      <c r="C63" s="79" t="s">
        <v>261</v>
      </c>
      <c r="D63" s="79" t="s">
        <v>92</v>
      </c>
      <c r="E63" s="79" t="s">
        <v>259</v>
      </c>
      <c r="F63" s="79" t="s">
        <v>106</v>
      </c>
      <c r="G63" s="79">
        <v>17</v>
      </c>
      <c r="H63" s="79">
        <v>1</v>
      </c>
      <c r="I63" s="81">
        <v>1</v>
      </c>
      <c r="J63" s="82">
        <v>1</v>
      </c>
      <c r="K63" s="83"/>
      <c r="L63" s="84"/>
      <c r="M63" s="84"/>
      <c r="N63" s="85" t="s">
        <v>95</v>
      </c>
      <c r="O63" s="85">
        <v>800</v>
      </c>
      <c r="P63" s="85"/>
      <c r="Q63" s="84"/>
      <c r="R63" s="86">
        <v>1</v>
      </c>
      <c r="S63" s="87"/>
      <c r="T63" s="88"/>
      <c r="U63" s="88"/>
      <c r="V63" s="89">
        <f t="shared" si="0"/>
        <v>0</v>
      </c>
      <c r="W63" s="89">
        <f t="shared" si="1"/>
        <v>0</v>
      </c>
      <c r="X63" s="90"/>
      <c r="Y63" s="82">
        <v>9</v>
      </c>
      <c r="Z63" s="82">
        <v>24</v>
      </c>
      <c r="AA63" s="82">
        <v>12</v>
      </c>
      <c r="AB63" s="90"/>
      <c r="AC63" s="91">
        <f t="shared" si="3"/>
        <v>1277.856</v>
      </c>
      <c r="AD63" s="91">
        <f t="shared" si="4"/>
        <v>0</v>
      </c>
      <c r="AE63" s="91">
        <f t="shared" si="2"/>
        <v>1277.856</v>
      </c>
      <c r="AF63"/>
    </row>
    <row r="64" spans="1:32" ht="24.95" customHeight="1" x14ac:dyDescent="0.4">
      <c r="A64" s="78">
        <v>61</v>
      </c>
      <c r="B64" s="79" t="s">
        <v>90</v>
      </c>
      <c r="C64" s="79" t="s">
        <v>262</v>
      </c>
      <c r="D64" s="79" t="s">
        <v>92</v>
      </c>
      <c r="E64" s="79" t="s">
        <v>259</v>
      </c>
      <c r="F64" s="79" t="s">
        <v>106</v>
      </c>
      <c r="G64" s="79">
        <v>17</v>
      </c>
      <c r="H64" s="79">
        <v>1</v>
      </c>
      <c r="I64" s="81">
        <v>1</v>
      </c>
      <c r="J64" s="82">
        <v>1</v>
      </c>
      <c r="K64" s="83"/>
      <c r="L64" s="84"/>
      <c r="M64" s="84"/>
      <c r="N64" s="85" t="s">
        <v>95</v>
      </c>
      <c r="O64" s="85">
        <v>800</v>
      </c>
      <c r="P64" s="85"/>
      <c r="Q64" s="84"/>
      <c r="R64" s="86">
        <v>1</v>
      </c>
      <c r="S64" s="87"/>
      <c r="T64" s="88"/>
      <c r="U64" s="88"/>
      <c r="V64" s="89">
        <f t="shared" si="0"/>
        <v>0</v>
      </c>
      <c r="W64" s="89">
        <f t="shared" si="1"/>
        <v>0</v>
      </c>
      <c r="X64" s="90"/>
      <c r="Y64" s="82">
        <v>9</v>
      </c>
      <c r="Z64" s="82">
        <v>24</v>
      </c>
      <c r="AA64" s="82">
        <v>12</v>
      </c>
      <c r="AB64" s="90"/>
      <c r="AC64" s="91">
        <f t="shared" si="3"/>
        <v>1277.856</v>
      </c>
      <c r="AD64" s="91">
        <f t="shared" si="4"/>
        <v>0</v>
      </c>
      <c r="AE64" s="91">
        <f t="shared" si="2"/>
        <v>1277.856</v>
      </c>
      <c r="AF64"/>
    </row>
    <row r="65" spans="1:32" ht="24.95" customHeight="1" x14ac:dyDescent="0.4">
      <c r="A65" s="78">
        <v>62</v>
      </c>
      <c r="B65" s="79" t="s">
        <v>90</v>
      </c>
      <c r="C65" s="79" t="s">
        <v>263</v>
      </c>
      <c r="D65" s="79" t="s">
        <v>92</v>
      </c>
      <c r="E65" s="79" t="s">
        <v>97</v>
      </c>
      <c r="F65" s="79" t="s">
        <v>98</v>
      </c>
      <c r="G65" s="79">
        <v>42</v>
      </c>
      <c r="H65" s="79">
        <v>1</v>
      </c>
      <c r="I65" s="81">
        <v>1</v>
      </c>
      <c r="J65" s="82">
        <v>1</v>
      </c>
      <c r="K65" s="83"/>
      <c r="L65" s="84"/>
      <c r="M65" s="84"/>
      <c r="N65" s="85" t="s">
        <v>95</v>
      </c>
      <c r="O65" s="85">
        <v>2500</v>
      </c>
      <c r="P65" s="85"/>
      <c r="Q65" s="84"/>
      <c r="R65" s="86">
        <v>1</v>
      </c>
      <c r="S65" s="87"/>
      <c r="T65" s="88"/>
      <c r="U65" s="88"/>
      <c r="V65" s="89">
        <f t="shared" si="0"/>
        <v>0</v>
      </c>
      <c r="W65" s="89">
        <f t="shared" si="1"/>
        <v>0</v>
      </c>
      <c r="X65" s="90"/>
      <c r="Y65" s="82">
        <v>9</v>
      </c>
      <c r="Z65" s="82">
        <v>24</v>
      </c>
      <c r="AA65" s="82">
        <v>12</v>
      </c>
      <c r="AB65" s="90"/>
      <c r="AC65" s="91">
        <f t="shared" si="3"/>
        <v>3157.056</v>
      </c>
      <c r="AD65" s="91">
        <f t="shared" si="4"/>
        <v>0</v>
      </c>
      <c r="AE65" s="91">
        <f t="shared" si="2"/>
        <v>3157.056</v>
      </c>
      <c r="AF65"/>
    </row>
    <row r="66" spans="1:32" ht="24.95" customHeight="1" x14ac:dyDescent="0.4">
      <c r="A66" s="78">
        <v>63</v>
      </c>
      <c r="B66" s="79" t="s">
        <v>90</v>
      </c>
      <c r="C66" s="79" t="s">
        <v>263</v>
      </c>
      <c r="D66" s="79" t="s">
        <v>92</v>
      </c>
      <c r="E66" s="79" t="s">
        <v>97</v>
      </c>
      <c r="F66" s="79" t="s">
        <v>125</v>
      </c>
      <c r="G66" s="79">
        <v>42</v>
      </c>
      <c r="H66" s="79">
        <v>1</v>
      </c>
      <c r="I66" s="81">
        <v>1</v>
      </c>
      <c r="J66" s="82">
        <v>1</v>
      </c>
      <c r="K66" s="83"/>
      <c r="L66" s="84"/>
      <c r="M66" s="84"/>
      <c r="N66" s="85" t="s">
        <v>95</v>
      </c>
      <c r="O66" s="85">
        <v>2500</v>
      </c>
      <c r="P66" s="85"/>
      <c r="Q66" s="84"/>
      <c r="R66" s="86">
        <v>1</v>
      </c>
      <c r="S66" s="87"/>
      <c r="T66" s="88"/>
      <c r="U66" s="88"/>
      <c r="V66" s="89">
        <f t="shared" si="0"/>
        <v>0</v>
      </c>
      <c r="W66" s="89">
        <f t="shared" si="1"/>
        <v>0</v>
      </c>
      <c r="X66" s="90"/>
      <c r="Y66" s="82">
        <v>9</v>
      </c>
      <c r="Z66" s="82">
        <v>24</v>
      </c>
      <c r="AA66" s="82">
        <v>12</v>
      </c>
      <c r="AB66" s="90"/>
      <c r="AC66" s="91">
        <f t="shared" si="3"/>
        <v>3157.056</v>
      </c>
      <c r="AD66" s="91">
        <f t="shared" si="4"/>
        <v>0</v>
      </c>
      <c r="AE66" s="91">
        <f t="shared" si="2"/>
        <v>3157.056</v>
      </c>
      <c r="AF66"/>
    </row>
    <row r="67" spans="1:32" ht="24.95" customHeight="1" x14ac:dyDescent="0.4">
      <c r="A67" s="78">
        <v>64</v>
      </c>
      <c r="B67" s="79" t="s">
        <v>90</v>
      </c>
      <c r="C67" s="79" t="s">
        <v>263</v>
      </c>
      <c r="D67" s="79" t="s">
        <v>92</v>
      </c>
      <c r="E67" s="79" t="s">
        <v>93</v>
      </c>
      <c r="F67" s="79" t="s">
        <v>94</v>
      </c>
      <c r="G67" s="79">
        <v>26</v>
      </c>
      <c r="H67" s="79">
        <v>1</v>
      </c>
      <c r="I67" s="81">
        <v>1</v>
      </c>
      <c r="J67" s="82">
        <v>1</v>
      </c>
      <c r="K67" s="83"/>
      <c r="L67" s="84"/>
      <c r="M67" s="84"/>
      <c r="N67" s="85" t="s">
        <v>95</v>
      </c>
      <c r="O67" s="85">
        <v>1000</v>
      </c>
      <c r="P67" s="85"/>
      <c r="Q67" s="84"/>
      <c r="R67" s="86">
        <v>1</v>
      </c>
      <c r="S67" s="87"/>
      <c r="T67" s="88"/>
      <c r="U67" s="88"/>
      <c r="V67" s="89">
        <f t="shared" si="0"/>
        <v>0</v>
      </c>
      <c r="W67" s="89">
        <f t="shared" si="1"/>
        <v>0</v>
      </c>
      <c r="X67" s="90"/>
      <c r="Y67" s="82">
        <v>9</v>
      </c>
      <c r="Z67" s="82">
        <v>24</v>
      </c>
      <c r="AA67" s="82">
        <v>12</v>
      </c>
      <c r="AB67" s="90"/>
      <c r="AC67" s="91">
        <f t="shared" si="3"/>
        <v>1954.3679999999999</v>
      </c>
      <c r="AD67" s="91">
        <f t="shared" si="4"/>
        <v>0</v>
      </c>
      <c r="AE67" s="91">
        <f t="shared" si="2"/>
        <v>1954.3679999999999</v>
      </c>
      <c r="AF67"/>
    </row>
    <row r="68" spans="1:32" ht="24.95" customHeight="1" x14ac:dyDescent="0.4">
      <c r="A68" s="78">
        <v>65</v>
      </c>
      <c r="B68" s="79" t="s">
        <v>90</v>
      </c>
      <c r="C68" s="79" t="s">
        <v>263</v>
      </c>
      <c r="D68" s="79" t="s">
        <v>92</v>
      </c>
      <c r="E68" s="79" t="s">
        <v>259</v>
      </c>
      <c r="F68" s="79" t="s">
        <v>106</v>
      </c>
      <c r="G68" s="79">
        <v>17</v>
      </c>
      <c r="H68" s="79">
        <v>1</v>
      </c>
      <c r="I68" s="81">
        <v>1</v>
      </c>
      <c r="J68" s="82">
        <v>1</v>
      </c>
      <c r="K68" s="83"/>
      <c r="L68" s="84"/>
      <c r="M68" s="84"/>
      <c r="N68" s="85" t="s">
        <v>95</v>
      </c>
      <c r="O68" s="85">
        <v>800</v>
      </c>
      <c r="P68" s="85"/>
      <c r="Q68" s="84"/>
      <c r="R68" s="86">
        <v>1</v>
      </c>
      <c r="S68" s="87"/>
      <c r="T68" s="88"/>
      <c r="U68" s="88"/>
      <c r="V68" s="89">
        <f t="shared" ref="V68:V131" si="5">T68*R68</f>
        <v>0</v>
      </c>
      <c r="W68" s="89">
        <f t="shared" ref="W68:W131" si="6">U68*R68</f>
        <v>0</v>
      </c>
      <c r="X68" s="90"/>
      <c r="Y68" s="82">
        <v>9</v>
      </c>
      <c r="Z68" s="82">
        <v>24</v>
      </c>
      <c r="AA68" s="82">
        <v>12</v>
      </c>
      <c r="AB68" s="90"/>
      <c r="AC68" s="91">
        <f t="shared" si="3"/>
        <v>1277.856</v>
      </c>
      <c r="AD68" s="91">
        <f t="shared" si="4"/>
        <v>0</v>
      </c>
      <c r="AE68" s="91">
        <f t="shared" ref="AE68:AE131" si="7">AC68-AD68</f>
        <v>1277.856</v>
      </c>
      <c r="AF68"/>
    </row>
    <row r="69" spans="1:32" ht="24.95" customHeight="1" x14ac:dyDescent="0.4">
      <c r="A69" s="78">
        <v>66</v>
      </c>
      <c r="B69" s="79" t="s">
        <v>90</v>
      </c>
      <c r="C69" s="79" t="s">
        <v>263</v>
      </c>
      <c r="D69" s="79" t="s">
        <v>92</v>
      </c>
      <c r="E69" s="79" t="s">
        <v>210</v>
      </c>
      <c r="F69" s="79" t="s">
        <v>260</v>
      </c>
      <c r="G69" s="79">
        <v>40</v>
      </c>
      <c r="H69" s="79">
        <v>2</v>
      </c>
      <c r="I69" s="81">
        <v>1</v>
      </c>
      <c r="J69" s="82">
        <v>2</v>
      </c>
      <c r="K69" s="83"/>
      <c r="L69" s="84"/>
      <c r="M69" s="84"/>
      <c r="N69" s="85" t="s">
        <v>95</v>
      </c>
      <c r="O69" s="85">
        <v>400</v>
      </c>
      <c r="P69" s="85"/>
      <c r="Q69" s="84"/>
      <c r="R69" s="86">
        <v>2</v>
      </c>
      <c r="S69" s="87"/>
      <c r="T69" s="88"/>
      <c r="U69" s="88"/>
      <c r="V69" s="89">
        <f t="shared" si="5"/>
        <v>0</v>
      </c>
      <c r="W69" s="89">
        <f t="shared" si="6"/>
        <v>0</v>
      </c>
      <c r="X69" s="90"/>
      <c r="Y69" s="82">
        <v>9</v>
      </c>
      <c r="Z69" s="82">
        <v>24</v>
      </c>
      <c r="AA69" s="82">
        <v>12</v>
      </c>
      <c r="AB69" s="90"/>
      <c r="AC69" s="91">
        <f t="shared" ref="AC69:AC132" si="8">G69*J69*Y69*Z69*AA69/1000*$AB$1</f>
        <v>6013.4400000000005</v>
      </c>
      <c r="AD69" s="91">
        <f t="shared" ref="AD69:AD132" si="9">Q69*R69*Y69*Z69*AA69/1000*$AB$1</f>
        <v>0</v>
      </c>
      <c r="AE69" s="91">
        <f t="shared" si="7"/>
        <v>6013.4400000000005</v>
      </c>
      <c r="AF69"/>
    </row>
    <row r="70" spans="1:32" ht="24.95" customHeight="1" x14ac:dyDescent="0.4">
      <c r="A70" s="78">
        <v>67</v>
      </c>
      <c r="B70" s="79" t="s">
        <v>90</v>
      </c>
      <c r="C70" s="79" t="s">
        <v>264</v>
      </c>
      <c r="D70" s="79" t="s">
        <v>92</v>
      </c>
      <c r="E70" s="79" t="s">
        <v>93</v>
      </c>
      <c r="F70" s="79" t="s">
        <v>94</v>
      </c>
      <c r="G70" s="79">
        <v>26</v>
      </c>
      <c r="H70" s="79">
        <v>1</v>
      </c>
      <c r="I70" s="81">
        <v>1</v>
      </c>
      <c r="J70" s="82">
        <v>1</v>
      </c>
      <c r="K70" s="83"/>
      <c r="L70" s="84"/>
      <c r="M70" s="84"/>
      <c r="N70" s="85" t="s">
        <v>95</v>
      </c>
      <c r="O70" s="85">
        <v>1000</v>
      </c>
      <c r="P70" s="85"/>
      <c r="Q70" s="84"/>
      <c r="R70" s="86">
        <v>1</v>
      </c>
      <c r="S70" s="87"/>
      <c r="T70" s="88"/>
      <c r="U70" s="88"/>
      <c r="V70" s="89">
        <f t="shared" si="5"/>
        <v>0</v>
      </c>
      <c r="W70" s="89">
        <f t="shared" si="6"/>
        <v>0</v>
      </c>
      <c r="X70" s="90"/>
      <c r="Y70" s="82">
        <v>9</v>
      </c>
      <c r="Z70" s="82">
        <v>24</v>
      </c>
      <c r="AA70" s="82">
        <v>12</v>
      </c>
      <c r="AB70" s="90"/>
      <c r="AC70" s="91">
        <f t="shared" si="8"/>
        <v>1954.3679999999999</v>
      </c>
      <c r="AD70" s="91">
        <f t="shared" si="9"/>
        <v>0</v>
      </c>
      <c r="AE70" s="91">
        <f t="shared" si="7"/>
        <v>1954.3679999999999</v>
      </c>
      <c r="AF70"/>
    </row>
    <row r="71" spans="1:32" ht="24.95" customHeight="1" x14ac:dyDescent="0.4">
      <c r="A71" s="78">
        <v>68</v>
      </c>
      <c r="B71" s="79" t="s">
        <v>90</v>
      </c>
      <c r="C71" s="79" t="s">
        <v>264</v>
      </c>
      <c r="D71" s="79" t="s">
        <v>92</v>
      </c>
      <c r="E71" s="79" t="s">
        <v>97</v>
      </c>
      <c r="F71" s="79" t="s">
        <v>125</v>
      </c>
      <c r="G71" s="79">
        <v>42</v>
      </c>
      <c r="H71" s="79">
        <v>1</v>
      </c>
      <c r="I71" s="81">
        <v>1</v>
      </c>
      <c r="J71" s="82">
        <v>1</v>
      </c>
      <c r="K71" s="83"/>
      <c r="L71" s="84"/>
      <c r="M71" s="84"/>
      <c r="N71" s="85" t="s">
        <v>95</v>
      </c>
      <c r="O71" s="85">
        <v>2500</v>
      </c>
      <c r="P71" s="85"/>
      <c r="Q71" s="84"/>
      <c r="R71" s="86">
        <v>1</v>
      </c>
      <c r="S71" s="87"/>
      <c r="T71" s="88"/>
      <c r="U71" s="88"/>
      <c r="V71" s="89">
        <f t="shared" si="5"/>
        <v>0</v>
      </c>
      <c r="W71" s="89">
        <f t="shared" si="6"/>
        <v>0</v>
      </c>
      <c r="X71" s="90"/>
      <c r="Y71" s="82">
        <v>9</v>
      </c>
      <c r="Z71" s="82">
        <v>24</v>
      </c>
      <c r="AA71" s="82">
        <v>12</v>
      </c>
      <c r="AB71" s="90"/>
      <c r="AC71" s="91">
        <f t="shared" si="8"/>
        <v>3157.056</v>
      </c>
      <c r="AD71" s="91">
        <f t="shared" si="9"/>
        <v>0</v>
      </c>
      <c r="AE71" s="91">
        <f t="shared" si="7"/>
        <v>3157.056</v>
      </c>
      <c r="AF71"/>
    </row>
    <row r="72" spans="1:32" ht="24.95" customHeight="1" x14ac:dyDescent="0.4">
      <c r="A72" s="78">
        <v>69</v>
      </c>
      <c r="B72" s="79" t="s">
        <v>90</v>
      </c>
      <c r="C72" s="79" t="s">
        <v>264</v>
      </c>
      <c r="D72" s="79" t="s">
        <v>92</v>
      </c>
      <c r="E72" s="79" t="s">
        <v>210</v>
      </c>
      <c r="F72" s="79" t="s">
        <v>260</v>
      </c>
      <c r="G72" s="79">
        <v>40</v>
      </c>
      <c r="H72" s="79">
        <v>2</v>
      </c>
      <c r="I72" s="81">
        <v>1</v>
      </c>
      <c r="J72" s="82">
        <v>2</v>
      </c>
      <c r="K72" s="83"/>
      <c r="L72" s="84"/>
      <c r="M72" s="84"/>
      <c r="N72" s="85" t="s">
        <v>95</v>
      </c>
      <c r="O72" s="85">
        <v>400</v>
      </c>
      <c r="P72" s="85"/>
      <c r="Q72" s="84"/>
      <c r="R72" s="86">
        <v>2</v>
      </c>
      <c r="S72" s="87"/>
      <c r="T72" s="88"/>
      <c r="U72" s="88"/>
      <c r="V72" s="89">
        <f t="shared" si="5"/>
        <v>0</v>
      </c>
      <c r="W72" s="89">
        <f t="shared" si="6"/>
        <v>0</v>
      </c>
      <c r="X72" s="90"/>
      <c r="Y72" s="82">
        <v>9</v>
      </c>
      <c r="Z72" s="82">
        <v>24</v>
      </c>
      <c r="AA72" s="82">
        <v>12</v>
      </c>
      <c r="AB72" s="90"/>
      <c r="AC72" s="91">
        <f t="shared" si="8"/>
        <v>6013.4400000000005</v>
      </c>
      <c r="AD72" s="91">
        <f t="shared" si="9"/>
        <v>0</v>
      </c>
      <c r="AE72" s="91">
        <f t="shared" si="7"/>
        <v>6013.4400000000005</v>
      </c>
      <c r="AF72"/>
    </row>
    <row r="73" spans="1:32" ht="24.95" customHeight="1" x14ac:dyDescent="0.4">
      <c r="A73" s="78">
        <v>70</v>
      </c>
      <c r="B73" s="79" t="s">
        <v>90</v>
      </c>
      <c r="C73" s="79" t="s">
        <v>264</v>
      </c>
      <c r="D73" s="79" t="s">
        <v>92</v>
      </c>
      <c r="E73" s="79" t="s">
        <v>259</v>
      </c>
      <c r="F73" s="79" t="s">
        <v>106</v>
      </c>
      <c r="G73" s="79">
        <v>17</v>
      </c>
      <c r="H73" s="79">
        <v>1</v>
      </c>
      <c r="I73" s="81">
        <v>1</v>
      </c>
      <c r="J73" s="82">
        <v>1</v>
      </c>
      <c r="K73" s="83"/>
      <c r="L73" s="84"/>
      <c r="M73" s="84"/>
      <c r="N73" s="85" t="s">
        <v>95</v>
      </c>
      <c r="O73" s="85">
        <v>800</v>
      </c>
      <c r="P73" s="85"/>
      <c r="Q73" s="84"/>
      <c r="R73" s="86">
        <v>1</v>
      </c>
      <c r="S73" s="87"/>
      <c r="T73" s="88"/>
      <c r="U73" s="88"/>
      <c r="V73" s="89">
        <f t="shared" si="5"/>
        <v>0</v>
      </c>
      <c r="W73" s="89">
        <f t="shared" si="6"/>
        <v>0</v>
      </c>
      <c r="X73" s="90"/>
      <c r="Y73" s="82">
        <v>9</v>
      </c>
      <c r="Z73" s="82">
        <v>24</v>
      </c>
      <c r="AA73" s="82">
        <v>12</v>
      </c>
      <c r="AB73" s="90"/>
      <c r="AC73" s="91">
        <f t="shared" si="8"/>
        <v>1277.856</v>
      </c>
      <c r="AD73" s="91">
        <f t="shared" si="9"/>
        <v>0</v>
      </c>
      <c r="AE73" s="91">
        <f t="shared" si="7"/>
        <v>1277.856</v>
      </c>
      <c r="AF73"/>
    </row>
    <row r="74" spans="1:32" ht="24.95" customHeight="1" x14ac:dyDescent="0.4">
      <c r="A74" s="78">
        <v>71</v>
      </c>
      <c r="B74" s="79" t="s">
        <v>90</v>
      </c>
      <c r="C74" s="79" t="s">
        <v>265</v>
      </c>
      <c r="D74" s="79" t="s">
        <v>92</v>
      </c>
      <c r="E74" s="79" t="s">
        <v>259</v>
      </c>
      <c r="F74" s="79" t="s">
        <v>106</v>
      </c>
      <c r="G74" s="79">
        <v>17</v>
      </c>
      <c r="H74" s="79">
        <v>1</v>
      </c>
      <c r="I74" s="81">
        <v>1</v>
      </c>
      <c r="J74" s="82">
        <v>1</v>
      </c>
      <c r="K74" s="83"/>
      <c r="L74" s="84"/>
      <c r="M74" s="84"/>
      <c r="N74" s="85" t="s">
        <v>95</v>
      </c>
      <c r="O74" s="85">
        <v>800</v>
      </c>
      <c r="P74" s="85"/>
      <c r="Q74" s="84"/>
      <c r="R74" s="86">
        <v>1</v>
      </c>
      <c r="S74" s="87"/>
      <c r="T74" s="88"/>
      <c r="U74" s="88"/>
      <c r="V74" s="89">
        <f t="shared" si="5"/>
        <v>0</v>
      </c>
      <c r="W74" s="89">
        <f t="shared" si="6"/>
        <v>0</v>
      </c>
      <c r="X74" s="90"/>
      <c r="Y74" s="82">
        <v>9</v>
      </c>
      <c r="Z74" s="82">
        <v>24</v>
      </c>
      <c r="AA74" s="82">
        <v>12</v>
      </c>
      <c r="AB74" s="90"/>
      <c r="AC74" s="91">
        <f t="shared" si="8"/>
        <v>1277.856</v>
      </c>
      <c r="AD74" s="91">
        <f t="shared" si="9"/>
        <v>0</v>
      </c>
      <c r="AE74" s="91">
        <f t="shared" si="7"/>
        <v>1277.856</v>
      </c>
      <c r="AF74"/>
    </row>
    <row r="75" spans="1:32" ht="24.95" customHeight="1" x14ac:dyDescent="0.4">
      <c r="A75" s="78">
        <v>72</v>
      </c>
      <c r="B75" s="79" t="s">
        <v>137</v>
      </c>
      <c r="C75" s="79" t="s">
        <v>266</v>
      </c>
      <c r="D75" s="79" t="s">
        <v>92</v>
      </c>
      <c r="E75" s="79" t="s">
        <v>97</v>
      </c>
      <c r="F75" s="79" t="s">
        <v>98</v>
      </c>
      <c r="G75" s="79">
        <v>42</v>
      </c>
      <c r="H75" s="79">
        <v>1</v>
      </c>
      <c r="I75" s="81">
        <v>1</v>
      </c>
      <c r="J75" s="82">
        <v>1</v>
      </c>
      <c r="K75" s="83"/>
      <c r="L75" s="84"/>
      <c r="M75" s="84"/>
      <c r="N75" s="85" t="s">
        <v>95</v>
      </c>
      <c r="O75" s="85">
        <v>2500</v>
      </c>
      <c r="P75" s="85"/>
      <c r="Q75" s="84"/>
      <c r="R75" s="86">
        <v>1</v>
      </c>
      <c r="S75" s="87"/>
      <c r="T75" s="88"/>
      <c r="U75" s="88"/>
      <c r="V75" s="89">
        <f t="shared" si="5"/>
        <v>0</v>
      </c>
      <c r="W75" s="89">
        <f t="shared" si="6"/>
        <v>0</v>
      </c>
      <c r="X75" s="90"/>
      <c r="Y75" s="82">
        <v>9</v>
      </c>
      <c r="Z75" s="82">
        <v>24</v>
      </c>
      <c r="AA75" s="82">
        <v>12</v>
      </c>
      <c r="AB75" s="90"/>
      <c r="AC75" s="91">
        <f t="shared" si="8"/>
        <v>3157.056</v>
      </c>
      <c r="AD75" s="91">
        <f t="shared" si="9"/>
        <v>0</v>
      </c>
      <c r="AE75" s="91">
        <f t="shared" si="7"/>
        <v>3157.056</v>
      </c>
      <c r="AF75"/>
    </row>
    <row r="76" spans="1:32" ht="24.95" customHeight="1" x14ac:dyDescent="0.4">
      <c r="A76" s="78">
        <v>73</v>
      </c>
      <c r="B76" s="79" t="s">
        <v>137</v>
      </c>
      <c r="C76" s="79" t="s">
        <v>266</v>
      </c>
      <c r="D76" s="79" t="s">
        <v>92</v>
      </c>
      <c r="E76" s="79" t="s">
        <v>97</v>
      </c>
      <c r="F76" s="79" t="s">
        <v>125</v>
      </c>
      <c r="G76" s="79">
        <v>42</v>
      </c>
      <c r="H76" s="79">
        <v>1</v>
      </c>
      <c r="I76" s="81">
        <v>1</v>
      </c>
      <c r="J76" s="82">
        <v>1</v>
      </c>
      <c r="K76" s="83"/>
      <c r="L76" s="84"/>
      <c r="M76" s="84"/>
      <c r="N76" s="85" t="s">
        <v>95</v>
      </c>
      <c r="O76" s="85">
        <v>2500</v>
      </c>
      <c r="P76" s="85"/>
      <c r="Q76" s="84"/>
      <c r="R76" s="86">
        <v>1</v>
      </c>
      <c r="S76" s="87"/>
      <c r="T76" s="88"/>
      <c r="U76" s="88"/>
      <c r="V76" s="89">
        <f t="shared" si="5"/>
        <v>0</v>
      </c>
      <c r="W76" s="89">
        <f t="shared" si="6"/>
        <v>0</v>
      </c>
      <c r="X76" s="90"/>
      <c r="Y76" s="82">
        <v>9</v>
      </c>
      <c r="Z76" s="82">
        <v>24</v>
      </c>
      <c r="AA76" s="82">
        <v>12</v>
      </c>
      <c r="AB76" s="90"/>
      <c r="AC76" s="91">
        <f t="shared" si="8"/>
        <v>3157.056</v>
      </c>
      <c r="AD76" s="91">
        <f t="shared" si="9"/>
        <v>0</v>
      </c>
      <c r="AE76" s="91">
        <f t="shared" si="7"/>
        <v>3157.056</v>
      </c>
      <c r="AF76"/>
    </row>
    <row r="77" spans="1:32" ht="24.95" customHeight="1" x14ac:dyDescent="0.4">
      <c r="A77" s="78">
        <v>74</v>
      </c>
      <c r="B77" s="79" t="s">
        <v>137</v>
      </c>
      <c r="C77" s="79" t="s">
        <v>266</v>
      </c>
      <c r="D77" s="79" t="s">
        <v>92</v>
      </c>
      <c r="E77" s="79" t="s">
        <v>93</v>
      </c>
      <c r="F77" s="79" t="s">
        <v>94</v>
      </c>
      <c r="G77" s="79">
        <v>26</v>
      </c>
      <c r="H77" s="79">
        <v>1</v>
      </c>
      <c r="I77" s="81">
        <v>1</v>
      </c>
      <c r="J77" s="82">
        <v>1</v>
      </c>
      <c r="K77" s="83"/>
      <c r="L77" s="84"/>
      <c r="M77" s="84"/>
      <c r="N77" s="85" t="s">
        <v>95</v>
      </c>
      <c r="O77" s="85">
        <v>1000</v>
      </c>
      <c r="P77" s="85"/>
      <c r="Q77" s="84"/>
      <c r="R77" s="86">
        <v>1</v>
      </c>
      <c r="S77" s="87"/>
      <c r="T77" s="88"/>
      <c r="U77" s="88"/>
      <c r="V77" s="89">
        <f t="shared" si="5"/>
        <v>0</v>
      </c>
      <c r="W77" s="89">
        <f t="shared" si="6"/>
        <v>0</v>
      </c>
      <c r="X77" s="90"/>
      <c r="Y77" s="82">
        <v>9</v>
      </c>
      <c r="Z77" s="82">
        <v>24</v>
      </c>
      <c r="AA77" s="82">
        <v>12</v>
      </c>
      <c r="AB77" s="90"/>
      <c r="AC77" s="91">
        <f t="shared" si="8"/>
        <v>1954.3679999999999</v>
      </c>
      <c r="AD77" s="91">
        <f t="shared" si="9"/>
        <v>0</v>
      </c>
      <c r="AE77" s="91">
        <f t="shared" si="7"/>
        <v>1954.3679999999999</v>
      </c>
      <c r="AF77"/>
    </row>
    <row r="78" spans="1:32" ht="24.95" customHeight="1" x14ac:dyDescent="0.4">
      <c r="A78" s="78">
        <v>75</v>
      </c>
      <c r="B78" s="79" t="s">
        <v>137</v>
      </c>
      <c r="C78" s="79" t="s">
        <v>266</v>
      </c>
      <c r="D78" s="79" t="s">
        <v>92</v>
      </c>
      <c r="E78" s="79" t="s">
        <v>259</v>
      </c>
      <c r="F78" s="79" t="s">
        <v>106</v>
      </c>
      <c r="G78" s="79">
        <v>17</v>
      </c>
      <c r="H78" s="79">
        <v>1</v>
      </c>
      <c r="I78" s="81">
        <v>1</v>
      </c>
      <c r="J78" s="82">
        <v>1</v>
      </c>
      <c r="K78" s="83"/>
      <c r="L78" s="84"/>
      <c r="M78" s="84"/>
      <c r="N78" s="85" t="s">
        <v>95</v>
      </c>
      <c r="O78" s="85">
        <v>800</v>
      </c>
      <c r="P78" s="85"/>
      <c r="Q78" s="84"/>
      <c r="R78" s="86">
        <v>1</v>
      </c>
      <c r="S78" s="87"/>
      <c r="T78" s="88"/>
      <c r="U78" s="88"/>
      <c r="V78" s="89">
        <f t="shared" si="5"/>
        <v>0</v>
      </c>
      <c r="W78" s="89">
        <f t="shared" si="6"/>
        <v>0</v>
      </c>
      <c r="X78" s="90"/>
      <c r="Y78" s="82">
        <v>9</v>
      </c>
      <c r="Z78" s="82">
        <v>24</v>
      </c>
      <c r="AA78" s="82">
        <v>12</v>
      </c>
      <c r="AB78" s="90"/>
      <c r="AC78" s="91">
        <f t="shared" si="8"/>
        <v>1277.856</v>
      </c>
      <c r="AD78" s="91">
        <f t="shared" si="9"/>
        <v>0</v>
      </c>
      <c r="AE78" s="91">
        <f t="shared" si="7"/>
        <v>1277.856</v>
      </c>
      <c r="AF78"/>
    </row>
    <row r="79" spans="1:32" ht="24.95" customHeight="1" x14ac:dyDescent="0.4">
      <c r="A79" s="78">
        <v>76</v>
      </c>
      <c r="B79" s="79" t="s">
        <v>137</v>
      </c>
      <c r="C79" s="79" t="s">
        <v>266</v>
      </c>
      <c r="D79" s="79" t="s">
        <v>92</v>
      </c>
      <c r="E79" s="79" t="s">
        <v>210</v>
      </c>
      <c r="F79" s="79" t="s">
        <v>260</v>
      </c>
      <c r="G79" s="79">
        <v>40</v>
      </c>
      <c r="H79" s="79">
        <v>2</v>
      </c>
      <c r="I79" s="81">
        <v>1</v>
      </c>
      <c r="J79" s="82">
        <v>2</v>
      </c>
      <c r="K79" s="83"/>
      <c r="L79" s="84"/>
      <c r="M79" s="84"/>
      <c r="N79" s="85" t="s">
        <v>95</v>
      </c>
      <c r="O79" s="85">
        <v>400</v>
      </c>
      <c r="P79" s="85"/>
      <c r="Q79" s="84"/>
      <c r="R79" s="86">
        <v>2</v>
      </c>
      <c r="S79" s="87"/>
      <c r="T79" s="88"/>
      <c r="U79" s="88"/>
      <c r="V79" s="89">
        <f t="shared" si="5"/>
        <v>0</v>
      </c>
      <c r="W79" s="89">
        <f t="shared" si="6"/>
        <v>0</v>
      </c>
      <c r="X79" s="90"/>
      <c r="Y79" s="82">
        <v>9</v>
      </c>
      <c r="Z79" s="82">
        <v>24</v>
      </c>
      <c r="AA79" s="82">
        <v>12</v>
      </c>
      <c r="AB79" s="90"/>
      <c r="AC79" s="91">
        <f t="shared" si="8"/>
        <v>6013.4400000000005</v>
      </c>
      <c r="AD79" s="91">
        <f t="shared" si="9"/>
        <v>0</v>
      </c>
      <c r="AE79" s="91">
        <f t="shared" si="7"/>
        <v>6013.4400000000005</v>
      </c>
      <c r="AF79"/>
    </row>
    <row r="80" spans="1:32" ht="24.95" customHeight="1" x14ac:dyDescent="0.4">
      <c r="A80" s="78">
        <v>77</v>
      </c>
      <c r="B80" s="79" t="s">
        <v>137</v>
      </c>
      <c r="C80" s="79" t="s">
        <v>267</v>
      </c>
      <c r="D80" s="79" t="s">
        <v>92</v>
      </c>
      <c r="E80" s="79" t="s">
        <v>93</v>
      </c>
      <c r="F80" s="79" t="s">
        <v>94</v>
      </c>
      <c r="G80" s="79">
        <v>26</v>
      </c>
      <c r="H80" s="79">
        <v>1</v>
      </c>
      <c r="I80" s="81">
        <v>1</v>
      </c>
      <c r="J80" s="82">
        <v>1</v>
      </c>
      <c r="K80" s="83"/>
      <c r="L80" s="84"/>
      <c r="M80" s="84"/>
      <c r="N80" s="85" t="s">
        <v>95</v>
      </c>
      <c r="O80" s="85">
        <v>1000</v>
      </c>
      <c r="P80" s="85"/>
      <c r="Q80" s="84"/>
      <c r="R80" s="86">
        <v>1</v>
      </c>
      <c r="S80" s="87"/>
      <c r="T80" s="88"/>
      <c r="U80" s="88"/>
      <c r="V80" s="89">
        <f t="shared" si="5"/>
        <v>0</v>
      </c>
      <c r="W80" s="89">
        <f t="shared" si="6"/>
        <v>0</v>
      </c>
      <c r="X80" s="90"/>
      <c r="Y80" s="82">
        <v>9</v>
      </c>
      <c r="Z80" s="82">
        <v>24</v>
      </c>
      <c r="AA80" s="82">
        <v>12</v>
      </c>
      <c r="AB80" s="90"/>
      <c r="AC80" s="91">
        <f t="shared" si="8"/>
        <v>1954.3679999999999</v>
      </c>
      <c r="AD80" s="91">
        <f t="shared" si="9"/>
        <v>0</v>
      </c>
      <c r="AE80" s="91">
        <f t="shared" si="7"/>
        <v>1954.3679999999999</v>
      </c>
      <c r="AF80"/>
    </row>
    <row r="81" spans="1:32" ht="24.95" customHeight="1" x14ac:dyDescent="0.4">
      <c r="A81" s="78">
        <v>78</v>
      </c>
      <c r="B81" s="79" t="s">
        <v>137</v>
      </c>
      <c r="C81" s="79" t="s">
        <v>267</v>
      </c>
      <c r="D81" s="79" t="s">
        <v>92</v>
      </c>
      <c r="E81" s="79" t="s">
        <v>97</v>
      </c>
      <c r="F81" s="79" t="s">
        <v>125</v>
      </c>
      <c r="G81" s="79">
        <v>42</v>
      </c>
      <c r="H81" s="79">
        <v>1</v>
      </c>
      <c r="I81" s="81">
        <v>1</v>
      </c>
      <c r="J81" s="82">
        <v>1</v>
      </c>
      <c r="K81" s="83"/>
      <c r="L81" s="84"/>
      <c r="M81" s="84"/>
      <c r="N81" s="85" t="s">
        <v>95</v>
      </c>
      <c r="O81" s="85">
        <v>2500</v>
      </c>
      <c r="P81" s="85"/>
      <c r="Q81" s="84"/>
      <c r="R81" s="86">
        <v>1</v>
      </c>
      <c r="S81" s="87"/>
      <c r="T81" s="88"/>
      <c r="U81" s="88"/>
      <c r="V81" s="89">
        <f t="shared" si="5"/>
        <v>0</v>
      </c>
      <c r="W81" s="89">
        <f t="shared" si="6"/>
        <v>0</v>
      </c>
      <c r="X81" s="90"/>
      <c r="Y81" s="82">
        <v>9</v>
      </c>
      <c r="Z81" s="82">
        <v>24</v>
      </c>
      <c r="AA81" s="82">
        <v>12</v>
      </c>
      <c r="AB81" s="90"/>
      <c r="AC81" s="91">
        <f t="shared" si="8"/>
        <v>3157.056</v>
      </c>
      <c r="AD81" s="91">
        <f t="shared" si="9"/>
        <v>0</v>
      </c>
      <c r="AE81" s="91">
        <f t="shared" si="7"/>
        <v>3157.056</v>
      </c>
      <c r="AF81"/>
    </row>
    <row r="82" spans="1:32" ht="24.95" customHeight="1" x14ac:dyDescent="0.4">
      <c r="A82" s="78">
        <v>79</v>
      </c>
      <c r="B82" s="79" t="s">
        <v>137</v>
      </c>
      <c r="C82" s="79" t="s">
        <v>267</v>
      </c>
      <c r="D82" s="79" t="s">
        <v>92</v>
      </c>
      <c r="E82" s="79" t="s">
        <v>210</v>
      </c>
      <c r="F82" s="79" t="s">
        <v>260</v>
      </c>
      <c r="G82" s="79">
        <v>40</v>
      </c>
      <c r="H82" s="79">
        <v>2</v>
      </c>
      <c r="I82" s="81">
        <v>1</v>
      </c>
      <c r="J82" s="82">
        <v>2</v>
      </c>
      <c r="K82" s="83"/>
      <c r="L82" s="84"/>
      <c r="M82" s="84"/>
      <c r="N82" s="85" t="s">
        <v>95</v>
      </c>
      <c r="O82" s="85">
        <v>400</v>
      </c>
      <c r="P82" s="85"/>
      <c r="Q82" s="84"/>
      <c r="R82" s="86">
        <v>2</v>
      </c>
      <c r="S82" s="87"/>
      <c r="T82" s="88"/>
      <c r="U82" s="88"/>
      <c r="V82" s="89">
        <f t="shared" si="5"/>
        <v>0</v>
      </c>
      <c r="W82" s="89">
        <f t="shared" si="6"/>
        <v>0</v>
      </c>
      <c r="X82" s="90"/>
      <c r="Y82" s="82">
        <v>9</v>
      </c>
      <c r="Z82" s="82">
        <v>24</v>
      </c>
      <c r="AA82" s="82">
        <v>12</v>
      </c>
      <c r="AB82" s="90"/>
      <c r="AC82" s="91">
        <f t="shared" si="8"/>
        <v>6013.4400000000005</v>
      </c>
      <c r="AD82" s="91">
        <f t="shared" si="9"/>
        <v>0</v>
      </c>
      <c r="AE82" s="91">
        <f t="shared" si="7"/>
        <v>6013.4400000000005</v>
      </c>
      <c r="AF82"/>
    </row>
    <row r="83" spans="1:32" ht="24.95" customHeight="1" x14ac:dyDescent="0.4">
      <c r="A83" s="78">
        <v>80</v>
      </c>
      <c r="B83" s="79" t="s">
        <v>137</v>
      </c>
      <c r="C83" s="79" t="s">
        <v>267</v>
      </c>
      <c r="D83" s="79" t="s">
        <v>92</v>
      </c>
      <c r="E83" s="79" t="s">
        <v>259</v>
      </c>
      <c r="F83" s="79" t="s">
        <v>106</v>
      </c>
      <c r="G83" s="79">
        <v>17</v>
      </c>
      <c r="H83" s="79">
        <v>1</v>
      </c>
      <c r="I83" s="81">
        <v>1</v>
      </c>
      <c r="J83" s="82">
        <v>1</v>
      </c>
      <c r="K83" s="83"/>
      <c r="L83" s="84"/>
      <c r="M83" s="84"/>
      <c r="N83" s="85" t="s">
        <v>95</v>
      </c>
      <c r="O83" s="85">
        <v>800</v>
      </c>
      <c r="P83" s="85"/>
      <c r="Q83" s="84"/>
      <c r="R83" s="86">
        <v>1</v>
      </c>
      <c r="S83" s="87"/>
      <c r="T83" s="88"/>
      <c r="U83" s="88"/>
      <c r="V83" s="89">
        <f t="shared" si="5"/>
        <v>0</v>
      </c>
      <c r="W83" s="89">
        <f t="shared" si="6"/>
        <v>0</v>
      </c>
      <c r="X83" s="90"/>
      <c r="Y83" s="82">
        <v>9</v>
      </c>
      <c r="Z83" s="82">
        <v>24</v>
      </c>
      <c r="AA83" s="82">
        <v>12</v>
      </c>
      <c r="AB83" s="90"/>
      <c r="AC83" s="91">
        <f t="shared" si="8"/>
        <v>1277.856</v>
      </c>
      <c r="AD83" s="91">
        <f t="shared" si="9"/>
        <v>0</v>
      </c>
      <c r="AE83" s="91">
        <f t="shared" si="7"/>
        <v>1277.856</v>
      </c>
      <c r="AF83"/>
    </row>
    <row r="84" spans="1:32" ht="24.95" customHeight="1" x14ac:dyDescent="0.4">
      <c r="A84" s="78">
        <v>81</v>
      </c>
      <c r="B84" s="79" t="s">
        <v>137</v>
      </c>
      <c r="C84" s="79" t="s">
        <v>268</v>
      </c>
      <c r="D84" s="79" t="s">
        <v>92</v>
      </c>
      <c r="E84" s="79" t="s">
        <v>259</v>
      </c>
      <c r="F84" s="79" t="s">
        <v>106</v>
      </c>
      <c r="G84" s="79">
        <v>17</v>
      </c>
      <c r="H84" s="79">
        <v>1</v>
      </c>
      <c r="I84" s="81">
        <v>1</v>
      </c>
      <c r="J84" s="82">
        <v>1</v>
      </c>
      <c r="K84" s="83"/>
      <c r="L84" s="84"/>
      <c r="M84" s="84"/>
      <c r="N84" s="85" t="s">
        <v>95</v>
      </c>
      <c r="O84" s="85">
        <v>800</v>
      </c>
      <c r="P84" s="85"/>
      <c r="Q84" s="84"/>
      <c r="R84" s="86">
        <v>1</v>
      </c>
      <c r="S84" s="87"/>
      <c r="T84" s="88"/>
      <c r="U84" s="88"/>
      <c r="V84" s="89">
        <f t="shared" si="5"/>
        <v>0</v>
      </c>
      <c r="W84" s="89">
        <f t="shared" si="6"/>
        <v>0</v>
      </c>
      <c r="X84" s="90"/>
      <c r="Y84" s="82">
        <v>9</v>
      </c>
      <c r="Z84" s="82">
        <v>24</v>
      </c>
      <c r="AA84" s="82">
        <v>12</v>
      </c>
      <c r="AB84" s="90"/>
      <c r="AC84" s="91">
        <f t="shared" si="8"/>
        <v>1277.856</v>
      </c>
      <c r="AD84" s="91">
        <f t="shared" si="9"/>
        <v>0</v>
      </c>
      <c r="AE84" s="91">
        <f t="shared" si="7"/>
        <v>1277.856</v>
      </c>
      <c r="AF84"/>
    </row>
    <row r="85" spans="1:32" ht="24.95" customHeight="1" x14ac:dyDescent="0.4">
      <c r="A85" s="78">
        <v>82</v>
      </c>
      <c r="B85" s="79" t="s">
        <v>90</v>
      </c>
      <c r="C85" s="79" t="s">
        <v>269</v>
      </c>
      <c r="D85" s="79" t="s">
        <v>92</v>
      </c>
      <c r="E85" s="79" t="s">
        <v>97</v>
      </c>
      <c r="F85" s="79" t="s">
        <v>98</v>
      </c>
      <c r="G85" s="79">
        <v>42</v>
      </c>
      <c r="H85" s="79">
        <v>6</v>
      </c>
      <c r="I85" s="81">
        <v>2</v>
      </c>
      <c r="J85" s="82">
        <v>12</v>
      </c>
      <c r="K85" s="83"/>
      <c r="L85" s="84"/>
      <c r="M85" s="84"/>
      <c r="N85" s="85" t="s">
        <v>95</v>
      </c>
      <c r="O85" s="85">
        <v>3300</v>
      </c>
      <c r="P85" s="85"/>
      <c r="Q85" s="84"/>
      <c r="R85" s="86">
        <v>12</v>
      </c>
      <c r="S85" s="87"/>
      <c r="T85" s="88"/>
      <c r="U85" s="88"/>
      <c r="V85" s="89">
        <f t="shared" si="5"/>
        <v>0</v>
      </c>
      <c r="W85" s="89">
        <f t="shared" si="6"/>
        <v>0</v>
      </c>
      <c r="X85" s="90"/>
      <c r="Y85" s="82">
        <v>9</v>
      </c>
      <c r="Z85" s="82">
        <v>24</v>
      </c>
      <c r="AA85" s="82">
        <v>12</v>
      </c>
      <c r="AB85" s="90"/>
      <c r="AC85" s="91">
        <f t="shared" si="8"/>
        <v>37884.671999999999</v>
      </c>
      <c r="AD85" s="91">
        <f t="shared" si="9"/>
        <v>0</v>
      </c>
      <c r="AE85" s="91">
        <f t="shared" si="7"/>
        <v>37884.671999999999</v>
      </c>
      <c r="AF85"/>
    </row>
    <row r="86" spans="1:32" ht="24.95" customHeight="1" x14ac:dyDescent="0.4">
      <c r="A86" s="78">
        <v>83</v>
      </c>
      <c r="B86" s="79" t="s">
        <v>90</v>
      </c>
      <c r="C86" s="79" t="s">
        <v>269</v>
      </c>
      <c r="D86" s="79" t="s">
        <v>92</v>
      </c>
      <c r="E86" s="79" t="s">
        <v>97</v>
      </c>
      <c r="F86" s="79" t="s">
        <v>246</v>
      </c>
      <c r="G86" s="79">
        <v>42</v>
      </c>
      <c r="H86" s="79">
        <v>1</v>
      </c>
      <c r="I86" s="81">
        <v>1</v>
      </c>
      <c r="J86" s="82">
        <v>1</v>
      </c>
      <c r="K86" s="83"/>
      <c r="L86" s="84"/>
      <c r="M86" s="84"/>
      <c r="N86" s="85" t="s">
        <v>95</v>
      </c>
      <c r="O86" s="85">
        <v>2500</v>
      </c>
      <c r="P86" s="85"/>
      <c r="Q86" s="84"/>
      <c r="R86" s="86">
        <v>1</v>
      </c>
      <c r="S86" s="87"/>
      <c r="T86" s="88"/>
      <c r="U86" s="88"/>
      <c r="V86" s="89">
        <f t="shared" si="5"/>
        <v>0</v>
      </c>
      <c r="W86" s="89">
        <f t="shared" si="6"/>
        <v>0</v>
      </c>
      <c r="X86" s="90"/>
      <c r="Y86" s="82">
        <v>9</v>
      </c>
      <c r="Z86" s="82">
        <v>24</v>
      </c>
      <c r="AA86" s="82">
        <v>12</v>
      </c>
      <c r="AB86" s="90"/>
      <c r="AC86" s="91">
        <f t="shared" si="8"/>
        <v>3157.056</v>
      </c>
      <c r="AD86" s="91">
        <f t="shared" si="9"/>
        <v>0</v>
      </c>
      <c r="AE86" s="91">
        <f t="shared" si="7"/>
        <v>3157.056</v>
      </c>
      <c r="AF86"/>
    </row>
    <row r="87" spans="1:32" ht="24.95" customHeight="1" x14ac:dyDescent="0.4">
      <c r="A87" s="78">
        <v>84</v>
      </c>
      <c r="B87" s="79" t="s">
        <v>90</v>
      </c>
      <c r="C87" s="79" t="s">
        <v>270</v>
      </c>
      <c r="D87" s="79" t="s">
        <v>92</v>
      </c>
      <c r="E87" s="79" t="s">
        <v>97</v>
      </c>
      <c r="F87" s="79" t="s">
        <v>98</v>
      </c>
      <c r="G87" s="79">
        <v>42</v>
      </c>
      <c r="H87" s="79">
        <v>12</v>
      </c>
      <c r="I87" s="81">
        <v>2</v>
      </c>
      <c r="J87" s="82">
        <v>24</v>
      </c>
      <c r="K87" s="83"/>
      <c r="L87" s="84"/>
      <c r="M87" s="84"/>
      <c r="N87" s="85" t="s">
        <v>95</v>
      </c>
      <c r="O87" s="85">
        <v>3300</v>
      </c>
      <c r="P87" s="85"/>
      <c r="Q87" s="84"/>
      <c r="R87" s="86">
        <v>24</v>
      </c>
      <c r="S87" s="87"/>
      <c r="T87" s="88"/>
      <c r="U87" s="88"/>
      <c r="V87" s="89">
        <f t="shared" si="5"/>
        <v>0</v>
      </c>
      <c r="W87" s="89">
        <f t="shared" si="6"/>
        <v>0</v>
      </c>
      <c r="X87" s="90"/>
      <c r="Y87" s="82">
        <v>9</v>
      </c>
      <c r="Z87" s="82">
        <v>24</v>
      </c>
      <c r="AA87" s="82">
        <v>12</v>
      </c>
      <c r="AB87" s="90"/>
      <c r="AC87" s="91">
        <f t="shared" si="8"/>
        <v>75769.343999999997</v>
      </c>
      <c r="AD87" s="91">
        <f t="shared" si="9"/>
        <v>0</v>
      </c>
      <c r="AE87" s="91">
        <f t="shared" si="7"/>
        <v>75769.343999999997</v>
      </c>
      <c r="AF87"/>
    </row>
    <row r="88" spans="1:32" ht="24.95" customHeight="1" x14ac:dyDescent="0.4">
      <c r="A88" s="78">
        <v>85</v>
      </c>
      <c r="B88" s="79" t="s">
        <v>90</v>
      </c>
      <c r="C88" s="79" t="s">
        <v>270</v>
      </c>
      <c r="D88" s="79" t="s">
        <v>92</v>
      </c>
      <c r="E88" s="79" t="s">
        <v>97</v>
      </c>
      <c r="F88" s="79" t="s">
        <v>246</v>
      </c>
      <c r="G88" s="79">
        <v>42</v>
      </c>
      <c r="H88" s="79">
        <v>2</v>
      </c>
      <c r="I88" s="81">
        <v>1</v>
      </c>
      <c r="J88" s="82">
        <v>2</v>
      </c>
      <c r="K88" s="83"/>
      <c r="L88" s="84"/>
      <c r="M88" s="84"/>
      <c r="N88" s="85" t="s">
        <v>95</v>
      </c>
      <c r="O88" s="85">
        <v>2500</v>
      </c>
      <c r="P88" s="85"/>
      <c r="Q88" s="84"/>
      <c r="R88" s="86">
        <v>2</v>
      </c>
      <c r="S88" s="87"/>
      <c r="T88" s="88"/>
      <c r="U88" s="88"/>
      <c r="V88" s="89">
        <f t="shared" si="5"/>
        <v>0</v>
      </c>
      <c r="W88" s="89">
        <f t="shared" si="6"/>
        <v>0</v>
      </c>
      <c r="X88" s="90"/>
      <c r="Y88" s="82">
        <v>9</v>
      </c>
      <c r="Z88" s="82">
        <v>24</v>
      </c>
      <c r="AA88" s="82">
        <v>12</v>
      </c>
      <c r="AB88" s="90"/>
      <c r="AC88" s="91">
        <f t="shared" si="8"/>
        <v>6314.1120000000001</v>
      </c>
      <c r="AD88" s="91">
        <f t="shared" si="9"/>
        <v>0</v>
      </c>
      <c r="AE88" s="91">
        <f t="shared" si="7"/>
        <v>6314.1120000000001</v>
      </c>
      <c r="AF88"/>
    </row>
    <row r="89" spans="1:32" ht="24.95" customHeight="1" x14ac:dyDescent="0.4">
      <c r="A89" s="78">
        <v>86</v>
      </c>
      <c r="B89" s="79" t="s">
        <v>90</v>
      </c>
      <c r="C89" s="79" t="s">
        <v>270</v>
      </c>
      <c r="D89" s="79" t="s">
        <v>92</v>
      </c>
      <c r="E89" s="79" t="s">
        <v>97</v>
      </c>
      <c r="F89" s="79" t="s">
        <v>271</v>
      </c>
      <c r="G89" s="79">
        <v>42</v>
      </c>
      <c r="H89" s="79">
        <v>2</v>
      </c>
      <c r="I89" s="81">
        <v>1</v>
      </c>
      <c r="J89" s="82">
        <v>2</v>
      </c>
      <c r="K89" s="83"/>
      <c r="L89" s="84"/>
      <c r="M89" s="84"/>
      <c r="N89" s="85" t="s">
        <v>95</v>
      </c>
      <c r="O89" s="85">
        <v>2500</v>
      </c>
      <c r="P89" s="85"/>
      <c r="Q89" s="84"/>
      <c r="R89" s="86">
        <v>2</v>
      </c>
      <c r="S89" s="87"/>
      <c r="T89" s="88"/>
      <c r="U89" s="88"/>
      <c r="V89" s="89">
        <f t="shared" si="5"/>
        <v>0</v>
      </c>
      <c r="W89" s="89">
        <f t="shared" si="6"/>
        <v>0</v>
      </c>
      <c r="X89" s="90"/>
      <c r="Y89" s="82">
        <v>9</v>
      </c>
      <c r="Z89" s="82">
        <v>24</v>
      </c>
      <c r="AA89" s="82">
        <v>12</v>
      </c>
      <c r="AB89" s="90"/>
      <c r="AC89" s="91">
        <f t="shared" si="8"/>
        <v>6314.1120000000001</v>
      </c>
      <c r="AD89" s="91">
        <f t="shared" si="9"/>
        <v>0</v>
      </c>
      <c r="AE89" s="91">
        <f t="shared" si="7"/>
        <v>6314.1120000000001</v>
      </c>
      <c r="AF89"/>
    </row>
    <row r="90" spans="1:32" ht="24.95" customHeight="1" x14ac:dyDescent="0.4">
      <c r="A90" s="78">
        <v>87</v>
      </c>
      <c r="B90" s="79" t="s">
        <v>90</v>
      </c>
      <c r="C90" s="79" t="s">
        <v>159</v>
      </c>
      <c r="D90" s="79" t="s">
        <v>92</v>
      </c>
      <c r="E90" s="79" t="s">
        <v>97</v>
      </c>
      <c r="F90" s="79" t="s">
        <v>98</v>
      </c>
      <c r="G90" s="79">
        <v>42</v>
      </c>
      <c r="H90" s="79">
        <v>2</v>
      </c>
      <c r="I90" s="81">
        <v>2</v>
      </c>
      <c r="J90" s="82">
        <v>4</v>
      </c>
      <c r="K90" s="83"/>
      <c r="L90" s="84"/>
      <c r="M90" s="84"/>
      <c r="N90" s="85" t="s">
        <v>95</v>
      </c>
      <c r="O90" s="85">
        <v>2500</v>
      </c>
      <c r="P90" s="85"/>
      <c r="Q90" s="84"/>
      <c r="R90" s="86">
        <v>4</v>
      </c>
      <c r="S90" s="87"/>
      <c r="T90" s="88"/>
      <c r="U90" s="88"/>
      <c r="V90" s="89">
        <f t="shared" si="5"/>
        <v>0</v>
      </c>
      <c r="W90" s="89">
        <f t="shared" si="6"/>
        <v>0</v>
      </c>
      <c r="X90" s="90"/>
      <c r="Y90" s="82">
        <v>9</v>
      </c>
      <c r="Z90" s="82">
        <v>24</v>
      </c>
      <c r="AA90" s="82">
        <v>12</v>
      </c>
      <c r="AB90" s="90"/>
      <c r="AC90" s="91">
        <f t="shared" si="8"/>
        <v>12628.224</v>
      </c>
      <c r="AD90" s="91">
        <f t="shared" si="9"/>
        <v>0</v>
      </c>
      <c r="AE90" s="91">
        <f t="shared" si="7"/>
        <v>12628.224</v>
      </c>
      <c r="AF90"/>
    </row>
    <row r="91" spans="1:32" ht="24.95" customHeight="1" x14ac:dyDescent="0.4">
      <c r="A91" s="78">
        <v>88</v>
      </c>
      <c r="B91" s="79" t="s">
        <v>90</v>
      </c>
      <c r="C91" s="79" t="s">
        <v>272</v>
      </c>
      <c r="D91" s="79" t="s">
        <v>92</v>
      </c>
      <c r="E91" s="79" t="s">
        <v>97</v>
      </c>
      <c r="F91" s="79" t="s">
        <v>98</v>
      </c>
      <c r="G91" s="79">
        <v>42</v>
      </c>
      <c r="H91" s="79">
        <v>9</v>
      </c>
      <c r="I91" s="81">
        <v>2</v>
      </c>
      <c r="J91" s="82">
        <v>18</v>
      </c>
      <c r="K91" s="83"/>
      <c r="L91" s="84"/>
      <c r="M91" s="84"/>
      <c r="N91" s="85" t="s">
        <v>95</v>
      </c>
      <c r="O91" s="85">
        <v>3300</v>
      </c>
      <c r="P91" s="85"/>
      <c r="Q91" s="84"/>
      <c r="R91" s="86">
        <v>18</v>
      </c>
      <c r="S91" s="87"/>
      <c r="T91" s="88"/>
      <c r="U91" s="88"/>
      <c r="V91" s="89">
        <f t="shared" si="5"/>
        <v>0</v>
      </c>
      <c r="W91" s="89">
        <f t="shared" si="6"/>
        <v>0</v>
      </c>
      <c r="X91" s="90"/>
      <c r="Y91" s="82">
        <v>9</v>
      </c>
      <c r="Z91" s="82">
        <v>24</v>
      </c>
      <c r="AA91" s="82">
        <v>12</v>
      </c>
      <c r="AB91" s="90"/>
      <c r="AC91" s="91">
        <f t="shared" si="8"/>
        <v>56827.007999999994</v>
      </c>
      <c r="AD91" s="91">
        <f t="shared" si="9"/>
        <v>0</v>
      </c>
      <c r="AE91" s="91">
        <f t="shared" si="7"/>
        <v>56827.007999999994</v>
      </c>
      <c r="AF91"/>
    </row>
    <row r="92" spans="1:32" ht="24.95" customHeight="1" x14ac:dyDescent="0.4">
      <c r="A92" s="78">
        <v>89</v>
      </c>
      <c r="B92" s="79" t="s">
        <v>90</v>
      </c>
      <c r="C92" s="79" t="s">
        <v>272</v>
      </c>
      <c r="D92" s="79" t="s">
        <v>92</v>
      </c>
      <c r="E92" s="79" t="s">
        <v>97</v>
      </c>
      <c r="F92" s="79" t="s">
        <v>246</v>
      </c>
      <c r="G92" s="79">
        <v>42</v>
      </c>
      <c r="H92" s="79">
        <v>2</v>
      </c>
      <c r="I92" s="81">
        <v>1</v>
      </c>
      <c r="J92" s="82">
        <v>2</v>
      </c>
      <c r="K92" s="83"/>
      <c r="L92" s="84"/>
      <c r="M92" s="84"/>
      <c r="N92" s="85" t="s">
        <v>95</v>
      </c>
      <c r="O92" s="85">
        <v>2500</v>
      </c>
      <c r="P92" s="85"/>
      <c r="Q92" s="84"/>
      <c r="R92" s="86">
        <v>2</v>
      </c>
      <c r="S92" s="87"/>
      <c r="T92" s="88"/>
      <c r="U92" s="88"/>
      <c r="V92" s="89">
        <f t="shared" si="5"/>
        <v>0</v>
      </c>
      <c r="W92" s="89">
        <f t="shared" si="6"/>
        <v>0</v>
      </c>
      <c r="X92" s="90"/>
      <c r="Y92" s="82">
        <v>9</v>
      </c>
      <c r="Z92" s="82">
        <v>24</v>
      </c>
      <c r="AA92" s="82">
        <v>12</v>
      </c>
      <c r="AB92" s="90"/>
      <c r="AC92" s="91">
        <f t="shared" si="8"/>
        <v>6314.1120000000001</v>
      </c>
      <c r="AD92" s="91">
        <f t="shared" si="9"/>
        <v>0</v>
      </c>
      <c r="AE92" s="91">
        <f t="shared" si="7"/>
        <v>6314.1120000000001</v>
      </c>
      <c r="AF92"/>
    </row>
    <row r="93" spans="1:32" ht="24.95" customHeight="1" x14ac:dyDescent="0.4">
      <c r="A93" s="78">
        <v>90</v>
      </c>
      <c r="B93" s="79" t="s">
        <v>90</v>
      </c>
      <c r="C93" s="79" t="s">
        <v>272</v>
      </c>
      <c r="D93" s="79" t="s">
        <v>92</v>
      </c>
      <c r="E93" s="79" t="s">
        <v>97</v>
      </c>
      <c r="F93" s="79" t="s">
        <v>271</v>
      </c>
      <c r="G93" s="79">
        <v>42</v>
      </c>
      <c r="H93" s="79">
        <v>1</v>
      </c>
      <c r="I93" s="81">
        <v>1</v>
      </c>
      <c r="J93" s="82">
        <v>1</v>
      </c>
      <c r="K93" s="83"/>
      <c r="L93" s="84"/>
      <c r="M93" s="84"/>
      <c r="N93" s="85" t="s">
        <v>95</v>
      </c>
      <c r="O93" s="85">
        <v>2500</v>
      </c>
      <c r="P93" s="85"/>
      <c r="Q93" s="84"/>
      <c r="R93" s="86">
        <v>1</v>
      </c>
      <c r="S93" s="87"/>
      <c r="T93" s="88"/>
      <c r="U93" s="88"/>
      <c r="V93" s="89">
        <f t="shared" si="5"/>
        <v>0</v>
      </c>
      <c r="W93" s="89">
        <f t="shared" si="6"/>
        <v>0</v>
      </c>
      <c r="X93" s="90"/>
      <c r="Y93" s="82">
        <v>9</v>
      </c>
      <c r="Z93" s="82">
        <v>24</v>
      </c>
      <c r="AA93" s="82">
        <v>12</v>
      </c>
      <c r="AB93" s="90"/>
      <c r="AC93" s="91">
        <f t="shared" si="8"/>
        <v>3157.056</v>
      </c>
      <c r="AD93" s="91">
        <f t="shared" si="9"/>
        <v>0</v>
      </c>
      <c r="AE93" s="91">
        <f t="shared" si="7"/>
        <v>3157.056</v>
      </c>
      <c r="AF93"/>
    </row>
    <row r="94" spans="1:32" ht="24.95" customHeight="1" x14ac:dyDescent="0.4">
      <c r="A94" s="78">
        <v>91</v>
      </c>
      <c r="B94" s="79" t="s">
        <v>90</v>
      </c>
      <c r="C94" s="79" t="s">
        <v>273</v>
      </c>
      <c r="D94" s="79" t="s">
        <v>92</v>
      </c>
      <c r="E94" s="79" t="s">
        <v>93</v>
      </c>
      <c r="F94" s="79" t="s">
        <v>94</v>
      </c>
      <c r="G94" s="79">
        <v>26</v>
      </c>
      <c r="H94" s="79">
        <v>3</v>
      </c>
      <c r="I94" s="81">
        <v>1</v>
      </c>
      <c r="J94" s="82">
        <v>3</v>
      </c>
      <c r="K94" s="83"/>
      <c r="L94" s="84"/>
      <c r="M94" s="84"/>
      <c r="N94" s="85" t="s">
        <v>95</v>
      </c>
      <c r="O94" s="85">
        <v>1000</v>
      </c>
      <c r="P94" s="85"/>
      <c r="Q94" s="84"/>
      <c r="R94" s="86">
        <v>3</v>
      </c>
      <c r="S94" s="87"/>
      <c r="T94" s="88"/>
      <c r="U94" s="88"/>
      <c r="V94" s="89">
        <f t="shared" si="5"/>
        <v>0</v>
      </c>
      <c r="W94" s="89">
        <f t="shared" si="6"/>
        <v>0</v>
      </c>
      <c r="X94" s="90"/>
      <c r="Y94" s="82">
        <v>9</v>
      </c>
      <c r="Z94" s="82">
        <v>24</v>
      </c>
      <c r="AA94" s="82">
        <v>12</v>
      </c>
      <c r="AB94" s="90"/>
      <c r="AC94" s="91">
        <f t="shared" si="8"/>
        <v>5863.1039999999994</v>
      </c>
      <c r="AD94" s="91">
        <f t="shared" si="9"/>
        <v>0</v>
      </c>
      <c r="AE94" s="91">
        <f t="shared" si="7"/>
        <v>5863.1039999999994</v>
      </c>
      <c r="AF94"/>
    </row>
    <row r="95" spans="1:32" ht="24.95" customHeight="1" x14ac:dyDescent="0.4">
      <c r="A95" s="78">
        <v>92</v>
      </c>
      <c r="B95" s="79" t="s">
        <v>90</v>
      </c>
      <c r="C95" s="79" t="s">
        <v>273</v>
      </c>
      <c r="D95" s="79" t="s">
        <v>92</v>
      </c>
      <c r="E95" s="79" t="s">
        <v>259</v>
      </c>
      <c r="F95" s="79" t="s">
        <v>106</v>
      </c>
      <c r="G95" s="79">
        <v>17</v>
      </c>
      <c r="H95" s="79">
        <v>2</v>
      </c>
      <c r="I95" s="81">
        <v>1</v>
      </c>
      <c r="J95" s="82">
        <v>2</v>
      </c>
      <c r="K95" s="83"/>
      <c r="L95" s="84"/>
      <c r="M95" s="84"/>
      <c r="N95" s="85" t="s">
        <v>95</v>
      </c>
      <c r="O95" s="85">
        <v>800</v>
      </c>
      <c r="P95" s="85"/>
      <c r="Q95" s="84"/>
      <c r="R95" s="86">
        <v>2</v>
      </c>
      <c r="S95" s="87"/>
      <c r="T95" s="88"/>
      <c r="U95" s="88"/>
      <c r="V95" s="89">
        <f t="shared" si="5"/>
        <v>0</v>
      </c>
      <c r="W95" s="89">
        <f t="shared" si="6"/>
        <v>0</v>
      </c>
      <c r="X95" s="90"/>
      <c r="Y95" s="82">
        <v>9</v>
      </c>
      <c r="Z95" s="82">
        <v>24</v>
      </c>
      <c r="AA95" s="82">
        <v>12</v>
      </c>
      <c r="AB95" s="90"/>
      <c r="AC95" s="91">
        <f t="shared" si="8"/>
        <v>2555.712</v>
      </c>
      <c r="AD95" s="91">
        <f t="shared" si="9"/>
        <v>0</v>
      </c>
      <c r="AE95" s="91">
        <f t="shared" si="7"/>
        <v>2555.712</v>
      </c>
      <c r="AF95"/>
    </row>
    <row r="96" spans="1:32" ht="24.95" customHeight="1" x14ac:dyDescent="0.4">
      <c r="A96" s="78">
        <v>93</v>
      </c>
      <c r="B96" s="79" t="s">
        <v>90</v>
      </c>
      <c r="C96" s="79" t="s">
        <v>273</v>
      </c>
      <c r="D96" s="79" t="s">
        <v>92</v>
      </c>
      <c r="E96" s="79" t="s">
        <v>210</v>
      </c>
      <c r="F96" s="79" t="s">
        <v>260</v>
      </c>
      <c r="G96" s="79">
        <v>40</v>
      </c>
      <c r="H96" s="79">
        <v>4</v>
      </c>
      <c r="I96" s="81">
        <v>1</v>
      </c>
      <c r="J96" s="82">
        <v>4</v>
      </c>
      <c r="K96" s="83"/>
      <c r="L96" s="84"/>
      <c r="M96" s="84"/>
      <c r="N96" s="85" t="s">
        <v>95</v>
      </c>
      <c r="O96" s="85">
        <v>400</v>
      </c>
      <c r="P96" s="85"/>
      <c r="Q96" s="84"/>
      <c r="R96" s="86">
        <v>4</v>
      </c>
      <c r="S96" s="87"/>
      <c r="T96" s="88"/>
      <c r="U96" s="88"/>
      <c r="V96" s="89">
        <f t="shared" si="5"/>
        <v>0</v>
      </c>
      <c r="W96" s="89">
        <f t="shared" si="6"/>
        <v>0</v>
      </c>
      <c r="X96" s="90"/>
      <c r="Y96" s="82">
        <v>9</v>
      </c>
      <c r="Z96" s="82">
        <v>24</v>
      </c>
      <c r="AA96" s="82">
        <v>12</v>
      </c>
      <c r="AB96" s="90"/>
      <c r="AC96" s="91">
        <f t="shared" si="8"/>
        <v>12026.880000000001</v>
      </c>
      <c r="AD96" s="91">
        <f t="shared" si="9"/>
        <v>0</v>
      </c>
      <c r="AE96" s="91">
        <f t="shared" si="7"/>
        <v>12026.880000000001</v>
      </c>
      <c r="AF96"/>
    </row>
    <row r="97" spans="1:32" ht="24.95" customHeight="1" x14ac:dyDescent="0.4">
      <c r="A97" s="78">
        <v>94</v>
      </c>
      <c r="B97" s="79" t="s">
        <v>90</v>
      </c>
      <c r="C97" s="79" t="s">
        <v>273</v>
      </c>
      <c r="D97" s="79" t="s">
        <v>92</v>
      </c>
      <c r="E97" s="79" t="s">
        <v>259</v>
      </c>
      <c r="F97" s="79" t="s">
        <v>106</v>
      </c>
      <c r="G97" s="79">
        <v>17</v>
      </c>
      <c r="H97" s="79">
        <v>1</v>
      </c>
      <c r="I97" s="81">
        <v>1</v>
      </c>
      <c r="J97" s="82">
        <v>1</v>
      </c>
      <c r="K97" s="83"/>
      <c r="L97" s="84"/>
      <c r="M97" s="84"/>
      <c r="N97" s="85" t="s">
        <v>95</v>
      </c>
      <c r="O97" s="85">
        <v>800</v>
      </c>
      <c r="P97" s="85"/>
      <c r="Q97" s="84"/>
      <c r="R97" s="86">
        <v>1</v>
      </c>
      <c r="S97" s="87"/>
      <c r="T97" s="88"/>
      <c r="U97" s="88"/>
      <c r="V97" s="89">
        <f t="shared" si="5"/>
        <v>0</v>
      </c>
      <c r="W97" s="89">
        <f t="shared" si="6"/>
        <v>0</v>
      </c>
      <c r="X97" s="90"/>
      <c r="Y97" s="82">
        <v>9</v>
      </c>
      <c r="Z97" s="82">
        <v>24</v>
      </c>
      <c r="AA97" s="82">
        <v>12</v>
      </c>
      <c r="AB97" s="90"/>
      <c r="AC97" s="91">
        <f t="shared" si="8"/>
        <v>1277.856</v>
      </c>
      <c r="AD97" s="91">
        <f t="shared" si="9"/>
        <v>0</v>
      </c>
      <c r="AE97" s="91">
        <f t="shared" si="7"/>
        <v>1277.856</v>
      </c>
      <c r="AF97"/>
    </row>
    <row r="98" spans="1:32" ht="24.95" customHeight="1" x14ac:dyDescent="0.4">
      <c r="A98" s="78">
        <v>95</v>
      </c>
      <c r="B98" s="79" t="s">
        <v>137</v>
      </c>
      <c r="C98" s="79" t="s">
        <v>274</v>
      </c>
      <c r="D98" s="79" t="s">
        <v>92</v>
      </c>
      <c r="E98" s="79" t="s">
        <v>97</v>
      </c>
      <c r="F98" s="79" t="s">
        <v>246</v>
      </c>
      <c r="G98" s="79">
        <v>42</v>
      </c>
      <c r="H98" s="79">
        <v>1</v>
      </c>
      <c r="I98" s="81">
        <v>1</v>
      </c>
      <c r="J98" s="82">
        <v>1</v>
      </c>
      <c r="K98" s="83"/>
      <c r="L98" s="84"/>
      <c r="M98" s="84"/>
      <c r="N98" s="85" t="s">
        <v>95</v>
      </c>
      <c r="O98" s="85">
        <v>2500</v>
      </c>
      <c r="P98" s="85"/>
      <c r="Q98" s="84"/>
      <c r="R98" s="86">
        <v>1</v>
      </c>
      <c r="S98" s="87"/>
      <c r="T98" s="88"/>
      <c r="U98" s="88"/>
      <c r="V98" s="89">
        <f t="shared" si="5"/>
        <v>0</v>
      </c>
      <c r="W98" s="89">
        <f t="shared" si="6"/>
        <v>0</v>
      </c>
      <c r="X98" s="90"/>
      <c r="Y98" s="82">
        <v>9</v>
      </c>
      <c r="Z98" s="82">
        <v>24</v>
      </c>
      <c r="AA98" s="82">
        <v>12</v>
      </c>
      <c r="AB98" s="90"/>
      <c r="AC98" s="91">
        <f t="shared" si="8"/>
        <v>3157.056</v>
      </c>
      <c r="AD98" s="91">
        <f t="shared" si="9"/>
        <v>0</v>
      </c>
      <c r="AE98" s="91">
        <f t="shared" si="7"/>
        <v>3157.056</v>
      </c>
      <c r="AF98"/>
    </row>
    <row r="99" spans="1:32" ht="24.95" customHeight="1" x14ac:dyDescent="0.4">
      <c r="A99" s="78">
        <v>96</v>
      </c>
      <c r="B99" s="79" t="s">
        <v>137</v>
      </c>
      <c r="C99" s="79" t="s">
        <v>274</v>
      </c>
      <c r="D99" s="79" t="s">
        <v>92</v>
      </c>
      <c r="E99" s="79" t="s">
        <v>97</v>
      </c>
      <c r="F99" s="79" t="s">
        <v>125</v>
      </c>
      <c r="G99" s="79">
        <v>42</v>
      </c>
      <c r="H99" s="79">
        <v>17</v>
      </c>
      <c r="I99" s="81">
        <v>2</v>
      </c>
      <c r="J99" s="82">
        <v>34</v>
      </c>
      <c r="K99" s="83"/>
      <c r="L99" s="84"/>
      <c r="M99" s="84"/>
      <c r="N99" s="85" t="s">
        <v>95</v>
      </c>
      <c r="O99" s="85">
        <v>3300</v>
      </c>
      <c r="P99" s="85"/>
      <c r="Q99" s="84"/>
      <c r="R99" s="86">
        <v>34</v>
      </c>
      <c r="S99" s="87"/>
      <c r="T99" s="88"/>
      <c r="U99" s="88"/>
      <c r="V99" s="89">
        <f t="shared" si="5"/>
        <v>0</v>
      </c>
      <c r="W99" s="89">
        <f t="shared" si="6"/>
        <v>0</v>
      </c>
      <c r="X99" s="90"/>
      <c r="Y99" s="82">
        <v>9</v>
      </c>
      <c r="Z99" s="82">
        <v>24</v>
      </c>
      <c r="AA99" s="82">
        <v>12</v>
      </c>
      <c r="AB99" s="90"/>
      <c r="AC99" s="91">
        <f t="shared" si="8"/>
        <v>107339.90400000001</v>
      </c>
      <c r="AD99" s="91">
        <f t="shared" si="9"/>
        <v>0</v>
      </c>
      <c r="AE99" s="91">
        <f t="shared" si="7"/>
        <v>107339.90400000001</v>
      </c>
      <c r="AF99"/>
    </row>
    <row r="100" spans="1:32" ht="24.95" customHeight="1" x14ac:dyDescent="0.4">
      <c r="A100" s="78">
        <v>97</v>
      </c>
      <c r="B100" s="79" t="s">
        <v>137</v>
      </c>
      <c r="C100" s="79" t="s">
        <v>141</v>
      </c>
      <c r="D100" s="79" t="s">
        <v>92</v>
      </c>
      <c r="E100" s="79" t="s">
        <v>97</v>
      </c>
      <c r="F100" s="79" t="s">
        <v>98</v>
      </c>
      <c r="G100" s="79">
        <v>42</v>
      </c>
      <c r="H100" s="79">
        <v>2</v>
      </c>
      <c r="I100" s="81">
        <v>2</v>
      </c>
      <c r="J100" s="82">
        <v>4</v>
      </c>
      <c r="K100" s="83"/>
      <c r="L100" s="84"/>
      <c r="M100" s="84"/>
      <c r="N100" s="85" t="s">
        <v>95</v>
      </c>
      <c r="O100" s="85">
        <v>2500</v>
      </c>
      <c r="P100" s="85"/>
      <c r="Q100" s="84"/>
      <c r="R100" s="86">
        <v>4</v>
      </c>
      <c r="S100" s="87"/>
      <c r="T100" s="88"/>
      <c r="U100" s="88"/>
      <c r="V100" s="89">
        <f t="shared" si="5"/>
        <v>0</v>
      </c>
      <c r="W100" s="89">
        <f t="shared" si="6"/>
        <v>0</v>
      </c>
      <c r="X100" s="90"/>
      <c r="Y100" s="82">
        <v>9</v>
      </c>
      <c r="Z100" s="82">
        <v>24</v>
      </c>
      <c r="AA100" s="82">
        <v>12</v>
      </c>
      <c r="AB100" s="90"/>
      <c r="AC100" s="91">
        <f t="shared" si="8"/>
        <v>12628.224</v>
      </c>
      <c r="AD100" s="91">
        <f t="shared" si="9"/>
        <v>0</v>
      </c>
      <c r="AE100" s="91">
        <f t="shared" si="7"/>
        <v>12628.224</v>
      </c>
      <c r="AF100"/>
    </row>
    <row r="101" spans="1:32" ht="24.95" customHeight="1" x14ac:dyDescent="0.4">
      <c r="A101" s="78">
        <v>98</v>
      </c>
      <c r="B101" s="79" t="s">
        <v>137</v>
      </c>
      <c r="C101" s="79" t="s">
        <v>159</v>
      </c>
      <c r="D101" s="79" t="s">
        <v>92</v>
      </c>
      <c r="E101" s="79" t="s">
        <v>97</v>
      </c>
      <c r="F101" s="79" t="s">
        <v>98</v>
      </c>
      <c r="G101" s="79">
        <v>42</v>
      </c>
      <c r="H101" s="79">
        <v>2</v>
      </c>
      <c r="I101" s="81">
        <v>2</v>
      </c>
      <c r="J101" s="82">
        <v>4</v>
      </c>
      <c r="K101" s="83"/>
      <c r="L101" s="84"/>
      <c r="M101" s="84"/>
      <c r="N101" s="85" t="s">
        <v>95</v>
      </c>
      <c r="O101" s="85">
        <v>2500</v>
      </c>
      <c r="P101" s="85"/>
      <c r="Q101" s="84"/>
      <c r="R101" s="86">
        <v>4</v>
      </c>
      <c r="S101" s="87"/>
      <c r="T101" s="88"/>
      <c r="U101" s="88"/>
      <c r="V101" s="89">
        <f t="shared" si="5"/>
        <v>0</v>
      </c>
      <c r="W101" s="89">
        <f t="shared" si="6"/>
        <v>0</v>
      </c>
      <c r="X101" s="90"/>
      <c r="Y101" s="82">
        <v>9</v>
      </c>
      <c r="Z101" s="82">
        <v>24</v>
      </c>
      <c r="AA101" s="82">
        <v>12</v>
      </c>
      <c r="AB101" s="90"/>
      <c r="AC101" s="91">
        <f t="shared" si="8"/>
        <v>12628.224</v>
      </c>
      <c r="AD101" s="91">
        <f t="shared" si="9"/>
        <v>0</v>
      </c>
      <c r="AE101" s="91">
        <f t="shared" si="7"/>
        <v>12628.224</v>
      </c>
      <c r="AF101"/>
    </row>
    <row r="102" spans="1:32" ht="24.95" customHeight="1" x14ac:dyDescent="0.4">
      <c r="A102" s="78">
        <v>99</v>
      </c>
      <c r="B102" s="79" t="s">
        <v>137</v>
      </c>
      <c r="C102" s="79" t="s">
        <v>275</v>
      </c>
      <c r="D102" s="79" t="s">
        <v>92</v>
      </c>
      <c r="E102" s="79" t="s">
        <v>97</v>
      </c>
      <c r="F102" s="79" t="s">
        <v>98</v>
      </c>
      <c r="G102" s="79">
        <v>42</v>
      </c>
      <c r="H102" s="79">
        <v>9</v>
      </c>
      <c r="I102" s="81">
        <v>2</v>
      </c>
      <c r="J102" s="82">
        <v>18</v>
      </c>
      <c r="K102" s="83"/>
      <c r="L102" s="84"/>
      <c r="M102" s="84"/>
      <c r="N102" s="85" t="s">
        <v>95</v>
      </c>
      <c r="O102" s="85">
        <v>3300</v>
      </c>
      <c r="P102" s="85"/>
      <c r="Q102" s="84"/>
      <c r="R102" s="86">
        <v>18</v>
      </c>
      <c r="S102" s="87"/>
      <c r="T102" s="88"/>
      <c r="U102" s="88"/>
      <c r="V102" s="89">
        <f t="shared" si="5"/>
        <v>0</v>
      </c>
      <c r="W102" s="89">
        <f t="shared" si="6"/>
        <v>0</v>
      </c>
      <c r="X102" s="90"/>
      <c r="Y102" s="82">
        <v>9</v>
      </c>
      <c r="Z102" s="82">
        <v>24</v>
      </c>
      <c r="AA102" s="82">
        <v>12</v>
      </c>
      <c r="AB102" s="90"/>
      <c r="AC102" s="91">
        <f t="shared" si="8"/>
        <v>56827.007999999994</v>
      </c>
      <c r="AD102" s="91">
        <f t="shared" si="9"/>
        <v>0</v>
      </c>
      <c r="AE102" s="91">
        <f t="shared" si="7"/>
        <v>56827.007999999994</v>
      </c>
      <c r="AF102"/>
    </row>
    <row r="103" spans="1:32" ht="24.95" customHeight="1" x14ac:dyDescent="0.4">
      <c r="A103" s="78">
        <v>100</v>
      </c>
      <c r="B103" s="79" t="s">
        <v>137</v>
      </c>
      <c r="C103" s="79" t="s">
        <v>275</v>
      </c>
      <c r="D103" s="79" t="s">
        <v>92</v>
      </c>
      <c r="E103" s="79" t="s">
        <v>97</v>
      </c>
      <c r="F103" s="79" t="s">
        <v>246</v>
      </c>
      <c r="G103" s="79">
        <v>42</v>
      </c>
      <c r="H103" s="79">
        <v>2</v>
      </c>
      <c r="I103" s="81">
        <v>1</v>
      </c>
      <c r="J103" s="82">
        <v>2</v>
      </c>
      <c r="K103" s="83"/>
      <c r="L103" s="84"/>
      <c r="M103" s="84"/>
      <c r="N103" s="85" t="s">
        <v>95</v>
      </c>
      <c r="O103" s="85">
        <v>2500</v>
      </c>
      <c r="P103" s="85"/>
      <c r="Q103" s="84"/>
      <c r="R103" s="86">
        <v>2</v>
      </c>
      <c r="S103" s="87"/>
      <c r="T103" s="88"/>
      <c r="U103" s="88"/>
      <c r="V103" s="89">
        <f t="shared" si="5"/>
        <v>0</v>
      </c>
      <c r="W103" s="89">
        <f t="shared" si="6"/>
        <v>0</v>
      </c>
      <c r="X103" s="90"/>
      <c r="Y103" s="82">
        <v>9</v>
      </c>
      <c r="Z103" s="82">
        <v>24</v>
      </c>
      <c r="AA103" s="82">
        <v>12</v>
      </c>
      <c r="AB103" s="90"/>
      <c r="AC103" s="91">
        <f t="shared" si="8"/>
        <v>6314.1120000000001</v>
      </c>
      <c r="AD103" s="91">
        <f t="shared" si="9"/>
        <v>0</v>
      </c>
      <c r="AE103" s="91">
        <f t="shared" si="7"/>
        <v>6314.1120000000001</v>
      </c>
      <c r="AF103"/>
    </row>
    <row r="104" spans="1:32" ht="24.95" customHeight="1" x14ac:dyDescent="0.4">
      <c r="A104" s="78">
        <v>101</v>
      </c>
      <c r="B104" s="79" t="s">
        <v>90</v>
      </c>
      <c r="C104" s="79" t="s">
        <v>276</v>
      </c>
      <c r="D104" s="79" t="s">
        <v>92</v>
      </c>
      <c r="E104" s="79" t="s">
        <v>97</v>
      </c>
      <c r="F104" s="79" t="s">
        <v>277</v>
      </c>
      <c r="G104" s="79">
        <v>42</v>
      </c>
      <c r="H104" s="79">
        <v>24</v>
      </c>
      <c r="I104" s="81">
        <v>2</v>
      </c>
      <c r="J104" s="82">
        <v>48</v>
      </c>
      <c r="K104" s="83"/>
      <c r="L104" s="84"/>
      <c r="M104" s="84"/>
      <c r="N104" s="85" t="s">
        <v>95</v>
      </c>
      <c r="O104" s="85">
        <v>3300</v>
      </c>
      <c r="P104" s="85"/>
      <c r="Q104" s="84"/>
      <c r="R104" s="86">
        <v>48</v>
      </c>
      <c r="S104" s="87"/>
      <c r="T104" s="88"/>
      <c r="U104" s="88"/>
      <c r="V104" s="89">
        <f t="shared" si="5"/>
        <v>0</v>
      </c>
      <c r="W104" s="89">
        <f t="shared" si="6"/>
        <v>0</v>
      </c>
      <c r="X104" s="90"/>
      <c r="Y104" s="82">
        <v>9</v>
      </c>
      <c r="Z104" s="82">
        <v>24</v>
      </c>
      <c r="AA104" s="82">
        <v>12</v>
      </c>
      <c r="AB104" s="90"/>
      <c r="AC104" s="91">
        <f t="shared" si="8"/>
        <v>151538.68799999999</v>
      </c>
      <c r="AD104" s="91">
        <f t="shared" si="9"/>
        <v>0</v>
      </c>
      <c r="AE104" s="91">
        <f t="shared" si="7"/>
        <v>151538.68799999999</v>
      </c>
      <c r="AF104"/>
    </row>
    <row r="105" spans="1:32" ht="24.95" customHeight="1" x14ac:dyDescent="0.4">
      <c r="A105" s="78">
        <v>102</v>
      </c>
      <c r="B105" s="79" t="s">
        <v>90</v>
      </c>
      <c r="C105" s="79" t="s">
        <v>159</v>
      </c>
      <c r="D105" s="79" t="s">
        <v>92</v>
      </c>
      <c r="E105" s="79" t="s">
        <v>97</v>
      </c>
      <c r="F105" s="79" t="s">
        <v>98</v>
      </c>
      <c r="G105" s="79">
        <v>42</v>
      </c>
      <c r="H105" s="79">
        <v>2</v>
      </c>
      <c r="I105" s="81">
        <v>2</v>
      </c>
      <c r="J105" s="82">
        <v>4</v>
      </c>
      <c r="K105" s="83"/>
      <c r="L105" s="84"/>
      <c r="M105" s="84"/>
      <c r="N105" s="85" t="s">
        <v>95</v>
      </c>
      <c r="O105" s="85">
        <v>2500</v>
      </c>
      <c r="P105" s="85"/>
      <c r="Q105" s="84"/>
      <c r="R105" s="86">
        <v>4</v>
      </c>
      <c r="S105" s="87"/>
      <c r="T105" s="88"/>
      <c r="U105" s="88"/>
      <c r="V105" s="89">
        <f t="shared" si="5"/>
        <v>0</v>
      </c>
      <c r="W105" s="89">
        <f t="shared" si="6"/>
        <v>0</v>
      </c>
      <c r="X105" s="90"/>
      <c r="Y105" s="82">
        <v>9</v>
      </c>
      <c r="Z105" s="82">
        <v>24</v>
      </c>
      <c r="AA105" s="82">
        <v>12</v>
      </c>
      <c r="AB105" s="90"/>
      <c r="AC105" s="91">
        <f t="shared" si="8"/>
        <v>12628.224</v>
      </c>
      <c r="AD105" s="91">
        <f t="shared" si="9"/>
        <v>0</v>
      </c>
      <c r="AE105" s="91">
        <f t="shared" si="7"/>
        <v>12628.224</v>
      </c>
      <c r="AF105"/>
    </row>
    <row r="106" spans="1:32" ht="24.95" customHeight="1" x14ac:dyDescent="0.4">
      <c r="A106" s="78">
        <v>103</v>
      </c>
      <c r="B106" s="79" t="s">
        <v>90</v>
      </c>
      <c r="C106" s="79" t="s">
        <v>278</v>
      </c>
      <c r="D106" s="79" t="s">
        <v>92</v>
      </c>
      <c r="E106" s="79" t="s">
        <v>168</v>
      </c>
      <c r="F106" s="79" t="s">
        <v>174</v>
      </c>
      <c r="G106" s="79">
        <v>34</v>
      </c>
      <c r="H106" s="79">
        <v>4</v>
      </c>
      <c r="I106" s="81">
        <v>2</v>
      </c>
      <c r="J106" s="82">
        <v>8</v>
      </c>
      <c r="K106" s="83"/>
      <c r="L106" s="84"/>
      <c r="M106" s="84"/>
      <c r="N106" s="85" t="s">
        <v>95</v>
      </c>
      <c r="O106" s="85">
        <v>3300</v>
      </c>
      <c r="P106" s="85"/>
      <c r="Q106" s="84"/>
      <c r="R106" s="86">
        <v>8</v>
      </c>
      <c r="S106" s="87"/>
      <c r="T106" s="88"/>
      <c r="U106" s="88"/>
      <c r="V106" s="89">
        <f t="shared" si="5"/>
        <v>0</v>
      </c>
      <c r="W106" s="89">
        <f t="shared" si="6"/>
        <v>0</v>
      </c>
      <c r="X106" s="90"/>
      <c r="Y106" s="82">
        <v>9</v>
      </c>
      <c r="Z106" s="82">
        <v>24</v>
      </c>
      <c r="AA106" s="82">
        <v>12</v>
      </c>
      <c r="AB106" s="90"/>
      <c r="AC106" s="91">
        <f t="shared" si="8"/>
        <v>20445.696</v>
      </c>
      <c r="AD106" s="91">
        <f t="shared" si="9"/>
        <v>0</v>
      </c>
      <c r="AE106" s="91">
        <f t="shared" si="7"/>
        <v>20445.696</v>
      </c>
      <c r="AF106"/>
    </row>
    <row r="107" spans="1:32" ht="24.95" customHeight="1" x14ac:dyDescent="0.4">
      <c r="A107" s="78">
        <v>104</v>
      </c>
      <c r="B107" s="79" t="s">
        <v>90</v>
      </c>
      <c r="C107" s="79" t="s">
        <v>278</v>
      </c>
      <c r="D107" s="79" t="s">
        <v>92</v>
      </c>
      <c r="E107" s="79" t="s">
        <v>279</v>
      </c>
      <c r="F107" s="79" t="s">
        <v>280</v>
      </c>
      <c r="G107" s="79">
        <v>91</v>
      </c>
      <c r="H107" s="79">
        <v>4</v>
      </c>
      <c r="I107" s="81">
        <v>3</v>
      </c>
      <c r="J107" s="82">
        <v>12</v>
      </c>
      <c r="K107" s="83"/>
      <c r="L107" s="84"/>
      <c r="M107" s="84"/>
      <c r="N107" s="85" t="s">
        <v>95</v>
      </c>
      <c r="O107" s="85">
        <v>5400</v>
      </c>
      <c r="P107" s="85"/>
      <c r="Q107" s="84"/>
      <c r="R107" s="86">
        <v>12</v>
      </c>
      <c r="S107" s="87"/>
      <c r="T107" s="88"/>
      <c r="U107" s="88"/>
      <c r="V107" s="89">
        <f t="shared" si="5"/>
        <v>0</v>
      </c>
      <c r="W107" s="89">
        <f t="shared" si="6"/>
        <v>0</v>
      </c>
      <c r="X107" s="90"/>
      <c r="Y107" s="82">
        <v>9</v>
      </c>
      <c r="Z107" s="82">
        <v>24</v>
      </c>
      <c r="AA107" s="82">
        <v>12</v>
      </c>
      <c r="AB107" s="90"/>
      <c r="AC107" s="91">
        <f t="shared" si="8"/>
        <v>82083.456000000006</v>
      </c>
      <c r="AD107" s="91">
        <f t="shared" si="9"/>
        <v>0</v>
      </c>
      <c r="AE107" s="91">
        <f t="shared" si="7"/>
        <v>82083.456000000006</v>
      </c>
      <c r="AF107"/>
    </row>
    <row r="108" spans="1:32" ht="24.95" customHeight="1" x14ac:dyDescent="0.4">
      <c r="A108" s="78">
        <v>105</v>
      </c>
      <c r="B108" s="79" t="s">
        <v>90</v>
      </c>
      <c r="C108" s="79" t="s">
        <v>109</v>
      </c>
      <c r="D108" s="79" t="s">
        <v>92</v>
      </c>
      <c r="E108" s="79" t="s">
        <v>281</v>
      </c>
      <c r="F108" s="79" t="s">
        <v>282</v>
      </c>
      <c r="G108" s="79">
        <v>17</v>
      </c>
      <c r="H108" s="79">
        <v>3</v>
      </c>
      <c r="I108" s="81">
        <v>1</v>
      </c>
      <c r="J108" s="82">
        <v>3</v>
      </c>
      <c r="K108" s="83"/>
      <c r="L108" s="84"/>
      <c r="M108" s="84"/>
      <c r="N108" s="85" t="s">
        <v>95</v>
      </c>
      <c r="O108" s="85">
        <v>1000</v>
      </c>
      <c r="P108" s="85"/>
      <c r="Q108" s="84"/>
      <c r="R108" s="86">
        <v>3</v>
      </c>
      <c r="S108" s="87"/>
      <c r="T108" s="88"/>
      <c r="U108" s="88"/>
      <c r="V108" s="89">
        <f t="shared" si="5"/>
        <v>0</v>
      </c>
      <c r="W108" s="89">
        <f t="shared" si="6"/>
        <v>0</v>
      </c>
      <c r="X108" s="90"/>
      <c r="Y108" s="82">
        <v>9</v>
      </c>
      <c r="Z108" s="82">
        <v>24</v>
      </c>
      <c r="AA108" s="82">
        <v>12</v>
      </c>
      <c r="AB108" s="90"/>
      <c r="AC108" s="91">
        <f t="shared" si="8"/>
        <v>3833.5680000000002</v>
      </c>
      <c r="AD108" s="91">
        <f t="shared" si="9"/>
        <v>0</v>
      </c>
      <c r="AE108" s="91">
        <f t="shared" si="7"/>
        <v>3833.5680000000002</v>
      </c>
      <c r="AF108"/>
    </row>
    <row r="109" spans="1:32" ht="24.95" customHeight="1" x14ac:dyDescent="0.4">
      <c r="A109" s="78">
        <v>106</v>
      </c>
      <c r="B109" s="79" t="s">
        <v>90</v>
      </c>
      <c r="C109" s="79" t="s">
        <v>283</v>
      </c>
      <c r="D109" s="79" t="s">
        <v>92</v>
      </c>
      <c r="E109" s="79" t="s">
        <v>281</v>
      </c>
      <c r="F109" s="79" t="s">
        <v>282</v>
      </c>
      <c r="G109" s="79">
        <v>17</v>
      </c>
      <c r="H109" s="79">
        <v>4</v>
      </c>
      <c r="I109" s="81">
        <v>1</v>
      </c>
      <c r="J109" s="82">
        <v>4</v>
      </c>
      <c r="K109" s="83"/>
      <c r="L109" s="84"/>
      <c r="M109" s="84"/>
      <c r="N109" s="85" t="s">
        <v>95</v>
      </c>
      <c r="O109" s="85">
        <v>1000</v>
      </c>
      <c r="P109" s="85"/>
      <c r="Q109" s="84"/>
      <c r="R109" s="86">
        <v>4</v>
      </c>
      <c r="S109" s="87"/>
      <c r="T109" s="88"/>
      <c r="U109" s="88"/>
      <c r="V109" s="89">
        <f t="shared" si="5"/>
        <v>0</v>
      </c>
      <c r="W109" s="89">
        <f t="shared" si="6"/>
        <v>0</v>
      </c>
      <c r="X109" s="90"/>
      <c r="Y109" s="82">
        <v>9</v>
      </c>
      <c r="Z109" s="82">
        <v>24</v>
      </c>
      <c r="AA109" s="82">
        <v>12</v>
      </c>
      <c r="AB109" s="90"/>
      <c r="AC109" s="91">
        <f t="shared" si="8"/>
        <v>5111.424</v>
      </c>
      <c r="AD109" s="91">
        <f t="shared" si="9"/>
        <v>0</v>
      </c>
      <c r="AE109" s="91">
        <f t="shared" si="7"/>
        <v>5111.424</v>
      </c>
      <c r="AF109"/>
    </row>
    <row r="110" spans="1:32" ht="24.95" customHeight="1" x14ac:dyDescent="0.4">
      <c r="A110" s="78">
        <v>107</v>
      </c>
      <c r="B110" s="79" t="s">
        <v>90</v>
      </c>
      <c r="C110" s="79" t="s">
        <v>284</v>
      </c>
      <c r="D110" s="79" t="s">
        <v>92</v>
      </c>
      <c r="E110" s="79" t="s">
        <v>168</v>
      </c>
      <c r="F110" s="79" t="s">
        <v>169</v>
      </c>
      <c r="G110" s="79">
        <v>34</v>
      </c>
      <c r="H110" s="79">
        <v>4</v>
      </c>
      <c r="I110" s="81">
        <v>1</v>
      </c>
      <c r="J110" s="82">
        <v>4</v>
      </c>
      <c r="K110" s="83"/>
      <c r="L110" s="84"/>
      <c r="M110" s="84"/>
      <c r="N110" s="85" t="s">
        <v>95</v>
      </c>
      <c r="O110" s="85">
        <v>2500</v>
      </c>
      <c r="P110" s="85"/>
      <c r="Q110" s="84"/>
      <c r="R110" s="86">
        <v>4</v>
      </c>
      <c r="S110" s="87"/>
      <c r="T110" s="88"/>
      <c r="U110" s="88"/>
      <c r="V110" s="89">
        <f t="shared" si="5"/>
        <v>0</v>
      </c>
      <c r="W110" s="89">
        <f t="shared" si="6"/>
        <v>0</v>
      </c>
      <c r="X110" s="90"/>
      <c r="Y110" s="82">
        <v>9</v>
      </c>
      <c r="Z110" s="82">
        <v>24</v>
      </c>
      <c r="AA110" s="82">
        <v>12</v>
      </c>
      <c r="AB110" s="90"/>
      <c r="AC110" s="91">
        <f t="shared" si="8"/>
        <v>10222.848</v>
      </c>
      <c r="AD110" s="91">
        <f t="shared" si="9"/>
        <v>0</v>
      </c>
      <c r="AE110" s="91">
        <f t="shared" si="7"/>
        <v>10222.848</v>
      </c>
      <c r="AF110"/>
    </row>
    <row r="111" spans="1:32" ht="24.95" customHeight="1" x14ac:dyDescent="0.4">
      <c r="A111" s="78">
        <v>108</v>
      </c>
      <c r="B111" s="79" t="s">
        <v>90</v>
      </c>
      <c r="C111" s="79" t="s">
        <v>285</v>
      </c>
      <c r="D111" s="79" t="s">
        <v>92</v>
      </c>
      <c r="E111" s="79" t="s">
        <v>168</v>
      </c>
      <c r="F111" s="79" t="s">
        <v>169</v>
      </c>
      <c r="G111" s="79">
        <v>34</v>
      </c>
      <c r="H111" s="79">
        <v>5</v>
      </c>
      <c r="I111" s="81">
        <v>1</v>
      </c>
      <c r="J111" s="82">
        <v>5</v>
      </c>
      <c r="K111" s="83"/>
      <c r="L111" s="84"/>
      <c r="M111" s="84"/>
      <c r="N111" s="85" t="s">
        <v>95</v>
      </c>
      <c r="O111" s="85">
        <v>2500</v>
      </c>
      <c r="P111" s="85"/>
      <c r="Q111" s="84"/>
      <c r="R111" s="86">
        <v>5</v>
      </c>
      <c r="S111" s="87"/>
      <c r="T111" s="88"/>
      <c r="U111" s="88"/>
      <c r="V111" s="89">
        <f t="shared" si="5"/>
        <v>0</v>
      </c>
      <c r="W111" s="89">
        <f t="shared" si="6"/>
        <v>0</v>
      </c>
      <c r="X111" s="90"/>
      <c r="Y111" s="82">
        <v>9</v>
      </c>
      <c r="Z111" s="82">
        <v>24</v>
      </c>
      <c r="AA111" s="82">
        <v>12</v>
      </c>
      <c r="AB111" s="90"/>
      <c r="AC111" s="91">
        <f t="shared" si="8"/>
        <v>12778.56</v>
      </c>
      <c r="AD111" s="91">
        <f t="shared" si="9"/>
        <v>0</v>
      </c>
      <c r="AE111" s="91">
        <f t="shared" si="7"/>
        <v>12778.56</v>
      </c>
      <c r="AF111"/>
    </row>
    <row r="112" spans="1:32" ht="24.95" customHeight="1" x14ac:dyDescent="0.4">
      <c r="A112" s="78">
        <v>109</v>
      </c>
      <c r="B112" s="79" t="s">
        <v>90</v>
      </c>
      <c r="C112" s="79" t="s">
        <v>286</v>
      </c>
      <c r="D112" s="79" t="s">
        <v>92</v>
      </c>
      <c r="E112" s="79" t="s">
        <v>168</v>
      </c>
      <c r="F112" s="79" t="s">
        <v>169</v>
      </c>
      <c r="G112" s="79">
        <v>34</v>
      </c>
      <c r="H112" s="79">
        <v>3</v>
      </c>
      <c r="I112" s="81">
        <v>2</v>
      </c>
      <c r="J112" s="82">
        <v>6</v>
      </c>
      <c r="K112" s="83"/>
      <c r="L112" s="84"/>
      <c r="M112" s="84"/>
      <c r="N112" s="85" t="s">
        <v>95</v>
      </c>
      <c r="O112" s="85">
        <v>2500</v>
      </c>
      <c r="P112" s="85"/>
      <c r="Q112" s="84"/>
      <c r="R112" s="86">
        <v>6</v>
      </c>
      <c r="S112" s="87"/>
      <c r="T112" s="88"/>
      <c r="U112" s="88"/>
      <c r="V112" s="89">
        <f t="shared" si="5"/>
        <v>0</v>
      </c>
      <c r="W112" s="89">
        <f t="shared" si="6"/>
        <v>0</v>
      </c>
      <c r="X112" s="90"/>
      <c r="Y112" s="82">
        <v>9</v>
      </c>
      <c r="Z112" s="82">
        <v>24</v>
      </c>
      <c r="AA112" s="82">
        <v>12</v>
      </c>
      <c r="AB112" s="90"/>
      <c r="AC112" s="91">
        <f t="shared" si="8"/>
        <v>15334.272000000001</v>
      </c>
      <c r="AD112" s="91">
        <f t="shared" si="9"/>
        <v>0</v>
      </c>
      <c r="AE112" s="91">
        <f t="shared" si="7"/>
        <v>15334.272000000001</v>
      </c>
      <c r="AF112"/>
    </row>
    <row r="113" spans="1:32" ht="24.95" customHeight="1" x14ac:dyDescent="0.4">
      <c r="A113" s="78">
        <v>110</v>
      </c>
      <c r="B113" s="79" t="s">
        <v>90</v>
      </c>
      <c r="C113" s="79" t="s">
        <v>287</v>
      </c>
      <c r="D113" s="79" t="s">
        <v>92</v>
      </c>
      <c r="E113" s="79" t="s">
        <v>168</v>
      </c>
      <c r="F113" s="79" t="s">
        <v>174</v>
      </c>
      <c r="G113" s="79">
        <v>34</v>
      </c>
      <c r="H113" s="79">
        <v>8</v>
      </c>
      <c r="I113" s="81">
        <v>2</v>
      </c>
      <c r="J113" s="82">
        <v>16</v>
      </c>
      <c r="K113" s="83"/>
      <c r="L113" s="84"/>
      <c r="M113" s="84"/>
      <c r="N113" s="85" t="s">
        <v>95</v>
      </c>
      <c r="O113" s="85">
        <v>2500</v>
      </c>
      <c r="P113" s="85"/>
      <c r="Q113" s="84"/>
      <c r="R113" s="86">
        <v>16</v>
      </c>
      <c r="S113" s="87"/>
      <c r="T113" s="88"/>
      <c r="U113" s="88"/>
      <c r="V113" s="89">
        <f t="shared" si="5"/>
        <v>0</v>
      </c>
      <c r="W113" s="89">
        <f t="shared" si="6"/>
        <v>0</v>
      </c>
      <c r="X113" s="90"/>
      <c r="Y113" s="82">
        <v>9</v>
      </c>
      <c r="Z113" s="82">
        <v>24</v>
      </c>
      <c r="AA113" s="82">
        <v>12</v>
      </c>
      <c r="AB113" s="90"/>
      <c r="AC113" s="91">
        <f t="shared" si="8"/>
        <v>40891.392</v>
      </c>
      <c r="AD113" s="91">
        <f t="shared" si="9"/>
        <v>0</v>
      </c>
      <c r="AE113" s="91">
        <f t="shared" si="7"/>
        <v>40891.392</v>
      </c>
      <c r="AF113"/>
    </row>
    <row r="114" spans="1:32" ht="24.95" customHeight="1" x14ac:dyDescent="0.4">
      <c r="A114" s="78">
        <v>111</v>
      </c>
      <c r="B114" s="79" t="s">
        <v>90</v>
      </c>
      <c r="C114" s="79" t="s">
        <v>218</v>
      </c>
      <c r="D114" s="79" t="s">
        <v>92</v>
      </c>
      <c r="E114" s="79" t="s">
        <v>168</v>
      </c>
      <c r="F114" s="79" t="s">
        <v>169</v>
      </c>
      <c r="G114" s="79">
        <v>34</v>
      </c>
      <c r="H114" s="79">
        <v>1</v>
      </c>
      <c r="I114" s="81">
        <v>1</v>
      </c>
      <c r="J114" s="82">
        <v>1</v>
      </c>
      <c r="K114" s="83"/>
      <c r="L114" s="84"/>
      <c r="M114" s="84"/>
      <c r="N114" s="85" t="s">
        <v>95</v>
      </c>
      <c r="O114" s="85">
        <v>2500</v>
      </c>
      <c r="P114" s="85"/>
      <c r="Q114" s="84"/>
      <c r="R114" s="86">
        <v>1</v>
      </c>
      <c r="S114" s="87"/>
      <c r="T114" s="88"/>
      <c r="U114" s="88"/>
      <c r="V114" s="89">
        <f t="shared" si="5"/>
        <v>0</v>
      </c>
      <c r="W114" s="89">
        <f t="shared" si="6"/>
        <v>0</v>
      </c>
      <c r="X114" s="90"/>
      <c r="Y114" s="82">
        <v>9</v>
      </c>
      <c r="Z114" s="82">
        <v>24</v>
      </c>
      <c r="AA114" s="82">
        <v>12</v>
      </c>
      <c r="AB114" s="90"/>
      <c r="AC114" s="91">
        <f t="shared" si="8"/>
        <v>2555.712</v>
      </c>
      <c r="AD114" s="91">
        <f t="shared" si="9"/>
        <v>0</v>
      </c>
      <c r="AE114" s="91">
        <f t="shared" si="7"/>
        <v>2555.712</v>
      </c>
      <c r="AF114"/>
    </row>
    <row r="115" spans="1:32" ht="24.95" customHeight="1" x14ac:dyDescent="0.4">
      <c r="A115" s="78">
        <v>112</v>
      </c>
      <c r="B115" s="79" t="s">
        <v>90</v>
      </c>
      <c r="C115" s="79" t="s">
        <v>288</v>
      </c>
      <c r="D115" s="79" t="s">
        <v>92</v>
      </c>
      <c r="E115" s="79" t="s">
        <v>168</v>
      </c>
      <c r="F115" s="79" t="s">
        <v>169</v>
      </c>
      <c r="G115" s="79">
        <v>34</v>
      </c>
      <c r="H115" s="79">
        <v>2</v>
      </c>
      <c r="I115" s="81">
        <v>2</v>
      </c>
      <c r="J115" s="82">
        <v>4</v>
      </c>
      <c r="K115" s="83"/>
      <c r="L115" s="84"/>
      <c r="M115" s="84"/>
      <c r="N115" s="85" t="s">
        <v>95</v>
      </c>
      <c r="O115" s="85">
        <v>2500</v>
      </c>
      <c r="P115" s="85"/>
      <c r="Q115" s="84"/>
      <c r="R115" s="86">
        <v>4</v>
      </c>
      <c r="S115" s="87"/>
      <c r="T115" s="88"/>
      <c r="U115" s="88"/>
      <c r="V115" s="89">
        <f t="shared" si="5"/>
        <v>0</v>
      </c>
      <c r="W115" s="89">
        <f t="shared" si="6"/>
        <v>0</v>
      </c>
      <c r="X115" s="90"/>
      <c r="Y115" s="82">
        <v>9</v>
      </c>
      <c r="Z115" s="82">
        <v>24</v>
      </c>
      <c r="AA115" s="82">
        <v>12</v>
      </c>
      <c r="AB115" s="90"/>
      <c r="AC115" s="91">
        <f t="shared" si="8"/>
        <v>10222.848</v>
      </c>
      <c r="AD115" s="91">
        <f t="shared" si="9"/>
        <v>0</v>
      </c>
      <c r="AE115" s="91">
        <f t="shared" si="7"/>
        <v>10222.848</v>
      </c>
      <c r="AF115"/>
    </row>
    <row r="116" spans="1:32" ht="24.95" customHeight="1" x14ac:dyDescent="0.4">
      <c r="A116" s="78">
        <v>113</v>
      </c>
      <c r="B116" s="79" t="s">
        <v>90</v>
      </c>
      <c r="C116" s="79" t="s">
        <v>126</v>
      </c>
      <c r="D116" s="79" t="s">
        <v>92</v>
      </c>
      <c r="E116" s="79" t="s">
        <v>168</v>
      </c>
      <c r="F116" s="79" t="s">
        <v>289</v>
      </c>
      <c r="G116" s="79">
        <v>34</v>
      </c>
      <c r="H116" s="79">
        <v>12</v>
      </c>
      <c r="I116" s="81">
        <v>2</v>
      </c>
      <c r="J116" s="82">
        <v>24</v>
      </c>
      <c r="K116" s="83"/>
      <c r="L116" s="84"/>
      <c r="M116" s="84"/>
      <c r="N116" s="85" t="s">
        <v>95</v>
      </c>
      <c r="O116" s="85">
        <v>3300</v>
      </c>
      <c r="P116" s="85"/>
      <c r="Q116" s="84"/>
      <c r="R116" s="86">
        <v>24</v>
      </c>
      <c r="S116" s="87"/>
      <c r="T116" s="88"/>
      <c r="U116" s="88"/>
      <c r="V116" s="89">
        <f t="shared" si="5"/>
        <v>0</v>
      </c>
      <c r="W116" s="89">
        <f t="shared" si="6"/>
        <v>0</v>
      </c>
      <c r="X116" s="90"/>
      <c r="Y116" s="82">
        <v>9</v>
      </c>
      <c r="Z116" s="82">
        <v>24</v>
      </c>
      <c r="AA116" s="82">
        <v>12</v>
      </c>
      <c r="AB116" s="90"/>
      <c r="AC116" s="91">
        <f t="shared" si="8"/>
        <v>61337.088000000003</v>
      </c>
      <c r="AD116" s="91">
        <f t="shared" si="9"/>
        <v>0</v>
      </c>
      <c r="AE116" s="91">
        <f t="shared" si="7"/>
        <v>61337.088000000003</v>
      </c>
      <c r="AF116"/>
    </row>
    <row r="117" spans="1:32" ht="24.95" customHeight="1" x14ac:dyDescent="0.4">
      <c r="A117" s="78">
        <v>114</v>
      </c>
      <c r="B117" s="79" t="s">
        <v>90</v>
      </c>
      <c r="C117" s="79" t="s">
        <v>124</v>
      </c>
      <c r="D117" s="79" t="s">
        <v>92</v>
      </c>
      <c r="E117" s="79" t="s">
        <v>168</v>
      </c>
      <c r="F117" s="79" t="s">
        <v>174</v>
      </c>
      <c r="G117" s="79">
        <v>34</v>
      </c>
      <c r="H117" s="79">
        <v>4</v>
      </c>
      <c r="I117" s="81">
        <v>2</v>
      </c>
      <c r="J117" s="82">
        <v>8</v>
      </c>
      <c r="K117" s="83"/>
      <c r="L117" s="84"/>
      <c r="M117" s="84"/>
      <c r="N117" s="85" t="s">
        <v>95</v>
      </c>
      <c r="O117" s="85">
        <v>2500</v>
      </c>
      <c r="P117" s="85"/>
      <c r="Q117" s="84"/>
      <c r="R117" s="86">
        <v>8</v>
      </c>
      <c r="S117" s="87"/>
      <c r="T117" s="88"/>
      <c r="U117" s="88"/>
      <c r="V117" s="89">
        <f t="shared" si="5"/>
        <v>0</v>
      </c>
      <c r="W117" s="89">
        <f t="shared" si="6"/>
        <v>0</v>
      </c>
      <c r="X117" s="90"/>
      <c r="Y117" s="82">
        <v>9</v>
      </c>
      <c r="Z117" s="82">
        <v>24</v>
      </c>
      <c r="AA117" s="82">
        <v>12</v>
      </c>
      <c r="AB117" s="90"/>
      <c r="AC117" s="91">
        <f t="shared" si="8"/>
        <v>20445.696</v>
      </c>
      <c r="AD117" s="91">
        <f t="shared" si="9"/>
        <v>0</v>
      </c>
      <c r="AE117" s="91">
        <f t="shared" si="7"/>
        <v>20445.696</v>
      </c>
      <c r="AF117"/>
    </row>
    <row r="118" spans="1:32" ht="24.95" customHeight="1" x14ac:dyDescent="0.4">
      <c r="A118" s="78">
        <v>115</v>
      </c>
      <c r="B118" s="79" t="s">
        <v>90</v>
      </c>
      <c r="C118" s="79" t="s">
        <v>214</v>
      </c>
      <c r="D118" s="79" t="s">
        <v>92</v>
      </c>
      <c r="E118" s="79" t="s">
        <v>168</v>
      </c>
      <c r="F118" s="79" t="s">
        <v>289</v>
      </c>
      <c r="G118" s="79">
        <v>34</v>
      </c>
      <c r="H118" s="79">
        <v>2</v>
      </c>
      <c r="I118" s="81">
        <v>2</v>
      </c>
      <c r="J118" s="82">
        <v>4</v>
      </c>
      <c r="K118" s="83"/>
      <c r="L118" s="84"/>
      <c r="M118" s="84"/>
      <c r="N118" s="85" t="s">
        <v>95</v>
      </c>
      <c r="O118" s="85">
        <v>2500</v>
      </c>
      <c r="P118" s="85"/>
      <c r="Q118" s="84"/>
      <c r="R118" s="86">
        <v>4</v>
      </c>
      <c r="S118" s="87"/>
      <c r="T118" s="88"/>
      <c r="U118" s="88"/>
      <c r="V118" s="89">
        <f t="shared" si="5"/>
        <v>0</v>
      </c>
      <c r="W118" s="89">
        <f t="shared" si="6"/>
        <v>0</v>
      </c>
      <c r="X118" s="90"/>
      <c r="Y118" s="82">
        <v>9</v>
      </c>
      <c r="Z118" s="82">
        <v>24</v>
      </c>
      <c r="AA118" s="82">
        <v>12</v>
      </c>
      <c r="AB118" s="90"/>
      <c r="AC118" s="91">
        <f t="shared" si="8"/>
        <v>10222.848</v>
      </c>
      <c r="AD118" s="91">
        <f t="shared" si="9"/>
        <v>0</v>
      </c>
      <c r="AE118" s="91">
        <f t="shared" si="7"/>
        <v>10222.848</v>
      </c>
      <c r="AF118"/>
    </row>
    <row r="119" spans="1:32" ht="24.95" customHeight="1" x14ac:dyDescent="0.4">
      <c r="A119" s="78">
        <v>116</v>
      </c>
      <c r="B119" s="79" t="s">
        <v>90</v>
      </c>
      <c r="C119" s="79" t="s">
        <v>290</v>
      </c>
      <c r="D119" s="79" t="s">
        <v>92</v>
      </c>
      <c r="E119" s="79" t="s">
        <v>168</v>
      </c>
      <c r="F119" s="79" t="s">
        <v>169</v>
      </c>
      <c r="G119" s="79">
        <v>34</v>
      </c>
      <c r="H119" s="79">
        <v>2</v>
      </c>
      <c r="I119" s="81">
        <v>1</v>
      </c>
      <c r="J119" s="82">
        <v>2</v>
      </c>
      <c r="K119" s="83"/>
      <c r="L119" s="84"/>
      <c r="M119" s="84"/>
      <c r="N119" s="85" t="s">
        <v>95</v>
      </c>
      <c r="O119" s="85">
        <v>2500</v>
      </c>
      <c r="P119" s="85"/>
      <c r="Q119" s="84"/>
      <c r="R119" s="86">
        <v>2</v>
      </c>
      <c r="S119" s="87"/>
      <c r="T119" s="88"/>
      <c r="U119" s="88"/>
      <c r="V119" s="89">
        <f t="shared" si="5"/>
        <v>0</v>
      </c>
      <c r="W119" s="89">
        <f t="shared" si="6"/>
        <v>0</v>
      </c>
      <c r="X119" s="90"/>
      <c r="Y119" s="82">
        <v>9</v>
      </c>
      <c r="Z119" s="82">
        <v>24</v>
      </c>
      <c r="AA119" s="82">
        <v>12</v>
      </c>
      <c r="AB119" s="90"/>
      <c r="AC119" s="91">
        <f t="shared" si="8"/>
        <v>5111.424</v>
      </c>
      <c r="AD119" s="91">
        <f t="shared" si="9"/>
        <v>0</v>
      </c>
      <c r="AE119" s="91">
        <f t="shared" si="7"/>
        <v>5111.424</v>
      </c>
      <c r="AF119"/>
    </row>
    <row r="120" spans="1:32" ht="24.95" customHeight="1" x14ac:dyDescent="0.4">
      <c r="A120" s="78">
        <v>117</v>
      </c>
      <c r="B120" s="79" t="s">
        <v>90</v>
      </c>
      <c r="C120" s="79" t="s">
        <v>109</v>
      </c>
      <c r="D120" s="79" t="s">
        <v>92</v>
      </c>
      <c r="E120" s="79" t="s">
        <v>281</v>
      </c>
      <c r="F120" s="79" t="s">
        <v>282</v>
      </c>
      <c r="G120" s="79">
        <v>17</v>
      </c>
      <c r="H120" s="79">
        <v>6</v>
      </c>
      <c r="I120" s="81">
        <v>1</v>
      </c>
      <c r="J120" s="82">
        <v>6</v>
      </c>
      <c r="K120" s="83"/>
      <c r="L120" s="84"/>
      <c r="M120" s="84"/>
      <c r="N120" s="85" t="s">
        <v>95</v>
      </c>
      <c r="O120" s="85">
        <v>1000</v>
      </c>
      <c r="P120" s="85"/>
      <c r="Q120" s="84"/>
      <c r="R120" s="86">
        <v>6</v>
      </c>
      <c r="S120" s="87"/>
      <c r="T120" s="88"/>
      <c r="U120" s="88"/>
      <c r="V120" s="89">
        <f t="shared" si="5"/>
        <v>0</v>
      </c>
      <c r="W120" s="89">
        <f t="shared" si="6"/>
        <v>0</v>
      </c>
      <c r="X120" s="90"/>
      <c r="Y120" s="82">
        <v>9</v>
      </c>
      <c r="Z120" s="82">
        <v>24</v>
      </c>
      <c r="AA120" s="82">
        <v>12</v>
      </c>
      <c r="AB120" s="90"/>
      <c r="AC120" s="91">
        <f t="shared" si="8"/>
        <v>7667.1360000000004</v>
      </c>
      <c r="AD120" s="91">
        <f t="shared" si="9"/>
        <v>0</v>
      </c>
      <c r="AE120" s="91">
        <f t="shared" si="7"/>
        <v>7667.1360000000004</v>
      </c>
      <c r="AF120"/>
    </row>
    <row r="121" spans="1:32" ht="24.95" customHeight="1" x14ac:dyDescent="0.4">
      <c r="A121" s="78">
        <v>118</v>
      </c>
      <c r="B121" s="79" t="s">
        <v>90</v>
      </c>
      <c r="C121" s="79" t="s">
        <v>217</v>
      </c>
      <c r="D121" s="79" t="s">
        <v>92</v>
      </c>
      <c r="E121" s="79" t="s">
        <v>93</v>
      </c>
      <c r="F121" s="79" t="s">
        <v>113</v>
      </c>
      <c r="G121" s="79">
        <v>26</v>
      </c>
      <c r="H121" s="79">
        <v>1</v>
      </c>
      <c r="I121" s="81">
        <v>2</v>
      </c>
      <c r="J121" s="82">
        <v>2</v>
      </c>
      <c r="K121" s="83"/>
      <c r="L121" s="84"/>
      <c r="M121" s="84"/>
      <c r="N121" s="85" t="s">
        <v>95</v>
      </c>
      <c r="O121" s="85">
        <v>1000</v>
      </c>
      <c r="P121" s="85"/>
      <c r="Q121" s="84"/>
      <c r="R121" s="86">
        <v>2</v>
      </c>
      <c r="S121" s="87"/>
      <c r="T121" s="88"/>
      <c r="U121" s="88"/>
      <c r="V121" s="89">
        <f t="shared" si="5"/>
        <v>0</v>
      </c>
      <c r="W121" s="89">
        <f t="shared" si="6"/>
        <v>0</v>
      </c>
      <c r="X121" s="90"/>
      <c r="Y121" s="82">
        <v>9</v>
      </c>
      <c r="Z121" s="82">
        <v>24</v>
      </c>
      <c r="AA121" s="82">
        <v>12</v>
      </c>
      <c r="AB121" s="90"/>
      <c r="AC121" s="91">
        <f t="shared" si="8"/>
        <v>3908.7359999999999</v>
      </c>
      <c r="AD121" s="91">
        <f t="shared" si="9"/>
        <v>0</v>
      </c>
      <c r="AE121" s="91">
        <f t="shared" si="7"/>
        <v>3908.7359999999999</v>
      </c>
      <c r="AF121"/>
    </row>
    <row r="122" spans="1:32" ht="24.95" customHeight="1" x14ac:dyDescent="0.4">
      <c r="A122" s="78">
        <v>119</v>
      </c>
      <c r="B122" s="79" t="s">
        <v>90</v>
      </c>
      <c r="C122" s="79" t="s">
        <v>102</v>
      </c>
      <c r="D122" s="79" t="s">
        <v>92</v>
      </c>
      <c r="E122" s="79" t="s">
        <v>291</v>
      </c>
      <c r="F122" s="79" t="s">
        <v>292</v>
      </c>
      <c r="G122" s="79">
        <v>48</v>
      </c>
      <c r="H122" s="79">
        <v>3</v>
      </c>
      <c r="I122" s="81">
        <v>4</v>
      </c>
      <c r="J122" s="82">
        <v>12</v>
      </c>
      <c r="K122" s="83"/>
      <c r="L122" s="84"/>
      <c r="M122" s="84"/>
      <c r="N122" s="85" t="s">
        <v>95</v>
      </c>
      <c r="O122" s="85">
        <v>2200</v>
      </c>
      <c r="P122" s="85"/>
      <c r="Q122" s="84"/>
      <c r="R122" s="86">
        <v>12</v>
      </c>
      <c r="S122" s="87"/>
      <c r="T122" s="88"/>
      <c r="U122" s="88"/>
      <c r="V122" s="89">
        <f t="shared" si="5"/>
        <v>0</v>
      </c>
      <c r="W122" s="89">
        <f t="shared" si="6"/>
        <v>0</v>
      </c>
      <c r="X122" s="90"/>
      <c r="Y122" s="82">
        <v>9</v>
      </c>
      <c r="Z122" s="82">
        <v>24</v>
      </c>
      <c r="AA122" s="82">
        <v>12</v>
      </c>
      <c r="AB122" s="90"/>
      <c r="AC122" s="91">
        <f t="shared" si="8"/>
        <v>43296.767999999996</v>
      </c>
      <c r="AD122" s="91">
        <f t="shared" si="9"/>
        <v>0</v>
      </c>
      <c r="AE122" s="91">
        <f t="shared" si="7"/>
        <v>43296.767999999996</v>
      </c>
      <c r="AF122"/>
    </row>
    <row r="123" spans="1:32" ht="24.95" customHeight="1" x14ac:dyDescent="0.4">
      <c r="A123" s="78">
        <v>120</v>
      </c>
      <c r="B123" s="79" t="s">
        <v>90</v>
      </c>
      <c r="C123" s="79" t="s">
        <v>102</v>
      </c>
      <c r="D123" s="79" t="s">
        <v>92</v>
      </c>
      <c r="E123" s="79" t="s">
        <v>293</v>
      </c>
      <c r="F123" s="79" t="s">
        <v>294</v>
      </c>
      <c r="G123" s="79">
        <v>50</v>
      </c>
      <c r="H123" s="79">
        <v>2</v>
      </c>
      <c r="I123" s="81">
        <v>1</v>
      </c>
      <c r="J123" s="82">
        <v>2</v>
      </c>
      <c r="K123" s="83"/>
      <c r="L123" s="84"/>
      <c r="M123" s="84"/>
      <c r="N123" s="85" t="s">
        <v>95</v>
      </c>
      <c r="O123" s="85">
        <v>800</v>
      </c>
      <c r="P123" s="85"/>
      <c r="Q123" s="84"/>
      <c r="R123" s="86">
        <v>2</v>
      </c>
      <c r="S123" s="87"/>
      <c r="T123" s="88"/>
      <c r="U123" s="88"/>
      <c r="V123" s="89">
        <f t="shared" si="5"/>
        <v>0</v>
      </c>
      <c r="W123" s="89">
        <f t="shared" si="6"/>
        <v>0</v>
      </c>
      <c r="X123" s="90"/>
      <c r="Y123" s="82">
        <v>9</v>
      </c>
      <c r="Z123" s="82">
        <v>24</v>
      </c>
      <c r="AA123" s="82">
        <v>12</v>
      </c>
      <c r="AB123" s="90"/>
      <c r="AC123" s="91">
        <f t="shared" si="8"/>
        <v>7516.7999999999993</v>
      </c>
      <c r="AD123" s="91">
        <f t="shared" si="9"/>
        <v>0</v>
      </c>
      <c r="AE123" s="91">
        <f t="shared" si="7"/>
        <v>7516.7999999999993</v>
      </c>
      <c r="AF123"/>
    </row>
    <row r="124" spans="1:32" ht="24.95" customHeight="1" x14ac:dyDescent="0.4">
      <c r="A124" s="78">
        <v>121</v>
      </c>
      <c r="B124" s="79" t="s">
        <v>90</v>
      </c>
      <c r="C124" s="79" t="s">
        <v>295</v>
      </c>
      <c r="D124" s="79" t="s">
        <v>92</v>
      </c>
      <c r="E124" s="79" t="s">
        <v>281</v>
      </c>
      <c r="F124" s="79" t="s">
        <v>282</v>
      </c>
      <c r="G124" s="79">
        <v>17</v>
      </c>
      <c r="H124" s="79">
        <v>1</v>
      </c>
      <c r="I124" s="81">
        <v>1</v>
      </c>
      <c r="J124" s="82">
        <v>1</v>
      </c>
      <c r="K124" s="83"/>
      <c r="L124" s="84"/>
      <c r="M124" s="84"/>
      <c r="N124" s="85" t="s">
        <v>95</v>
      </c>
      <c r="O124" s="85">
        <v>1000</v>
      </c>
      <c r="P124" s="85"/>
      <c r="Q124" s="84"/>
      <c r="R124" s="86">
        <v>1</v>
      </c>
      <c r="S124" s="87"/>
      <c r="T124" s="88"/>
      <c r="U124" s="88"/>
      <c r="V124" s="89">
        <f t="shared" si="5"/>
        <v>0</v>
      </c>
      <c r="W124" s="89">
        <f t="shared" si="6"/>
        <v>0</v>
      </c>
      <c r="X124" s="90"/>
      <c r="Y124" s="82">
        <v>9</v>
      </c>
      <c r="Z124" s="82">
        <v>24</v>
      </c>
      <c r="AA124" s="82">
        <v>12</v>
      </c>
      <c r="AB124" s="90"/>
      <c r="AC124" s="91">
        <f t="shared" si="8"/>
        <v>1277.856</v>
      </c>
      <c r="AD124" s="91">
        <f t="shared" si="9"/>
        <v>0</v>
      </c>
      <c r="AE124" s="91">
        <f t="shared" si="7"/>
        <v>1277.856</v>
      </c>
      <c r="AF124"/>
    </row>
    <row r="125" spans="1:32" ht="24.95" customHeight="1" x14ac:dyDescent="0.4">
      <c r="A125" s="78">
        <v>122</v>
      </c>
      <c r="B125" s="79" t="s">
        <v>90</v>
      </c>
      <c r="C125" s="79" t="s">
        <v>127</v>
      </c>
      <c r="D125" s="79" t="s">
        <v>92</v>
      </c>
      <c r="E125" s="79" t="s">
        <v>93</v>
      </c>
      <c r="F125" s="79" t="s">
        <v>101</v>
      </c>
      <c r="G125" s="79">
        <v>26</v>
      </c>
      <c r="H125" s="79">
        <v>1</v>
      </c>
      <c r="I125" s="81">
        <v>1</v>
      </c>
      <c r="J125" s="82">
        <v>1</v>
      </c>
      <c r="K125" s="83"/>
      <c r="L125" s="84"/>
      <c r="M125" s="84"/>
      <c r="N125" s="85" t="s">
        <v>95</v>
      </c>
      <c r="O125" s="85">
        <v>1000</v>
      </c>
      <c r="P125" s="85"/>
      <c r="Q125" s="84"/>
      <c r="R125" s="86">
        <v>1</v>
      </c>
      <c r="S125" s="87"/>
      <c r="T125" s="88"/>
      <c r="U125" s="88"/>
      <c r="V125" s="89">
        <f t="shared" si="5"/>
        <v>0</v>
      </c>
      <c r="W125" s="89">
        <f t="shared" si="6"/>
        <v>0</v>
      </c>
      <c r="X125" s="90"/>
      <c r="Y125" s="82">
        <v>9</v>
      </c>
      <c r="Z125" s="82">
        <v>24</v>
      </c>
      <c r="AA125" s="82">
        <v>12</v>
      </c>
      <c r="AB125" s="90"/>
      <c r="AC125" s="91">
        <f t="shared" si="8"/>
        <v>1954.3679999999999</v>
      </c>
      <c r="AD125" s="91">
        <f t="shared" si="9"/>
        <v>0</v>
      </c>
      <c r="AE125" s="91">
        <f t="shared" si="7"/>
        <v>1954.3679999999999</v>
      </c>
      <c r="AF125"/>
    </row>
    <row r="126" spans="1:32" ht="24.95" customHeight="1" x14ac:dyDescent="0.4">
      <c r="A126" s="78">
        <v>123</v>
      </c>
      <c r="B126" s="79" t="s">
        <v>90</v>
      </c>
      <c r="C126" s="79" t="s">
        <v>127</v>
      </c>
      <c r="D126" s="79" t="s">
        <v>92</v>
      </c>
      <c r="E126" s="79" t="s">
        <v>168</v>
      </c>
      <c r="F126" s="79" t="s">
        <v>169</v>
      </c>
      <c r="G126" s="79">
        <v>34</v>
      </c>
      <c r="H126" s="79">
        <v>4</v>
      </c>
      <c r="I126" s="81">
        <v>2</v>
      </c>
      <c r="J126" s="82">
        <v>8</v>
      </c>
      <c r="K126" s="83"/>
      <c r="L126" s="84"/>
      <c r="M126" s="84"/>
      <c r="N126" s="85" t="s">
        <v>95</v>
      </c>
      <c r="O126" s="85">
        <v>2500</v>
      </c>
      <c r="P126" s="85"/>
      <c r="Q126" s="84"/>
      <c r="R126" s="86">
        <v>8</v>
      </c>
      <c r="S126" s="87"/>
      <c r="T126" s="88"/>
      <c r="U126" s="88"/>
      <c r="V126" s="89">
        <f t="shared" si="5"/>
        <v>0</v>
      </c>
      <c r="W126" s="89">
        <f t="shared" si="6"/>
        <v>0</v>
      </c>
      <c r="X126" s="90"/>
      <c r="Y126" s="82">
        <v>9</v>
      </c>
      <c r="Z126" s="82">
        <v>24</v>
      </c>
      <c r="AA126" s="82">
        <v>12</v>
      </c>
      <c r="AB126" s="90"/>
      <c r="AC126" s="91">
        <f t="shared" si="8"/>
        <v>20445.696</v>
      </c>
      <c r="AD126" s="91">
        <f t="shared" si="9"/>
        <v>0</v>
      </c>
      <c r="AE126" s="91">
        <f t="shared" si="7"/>
        <v>20445.696</v>
      </c>
      <c r="AF126"/>
    </row>
    <row r="127" spans="1:32" ht="24.95" customHeight="1" x14ac:dyDescent="0.4">
      <c r="A127" s="78">
        <v>124</v>
      </c>
      <c r="B127" s="79" t="s">
        <v>90</v>
      </c>
      <c r="C127" s="79" t="s">
        <v>296</v>
      </c>
      <c r="D127" s="79" t="s">
        <v>92</v>
      </c>
      <c r="E127" s="79" t="s">
        <v>168</v>
      </c>
      <c r="F127" s="79" t="s">
        <v>169</v>
      </c>
      <c r="G127" s="79">
        <v>34</v>
      </c>
      <c r="H127" s="79">
        <v>5</v>
      </c>
      <c r="I127" s="81">
        <v>2</v>
      </c>
      <c r="J127" s="82">
        <v>10</v>
      </c>
      <c r="K127" s="83"/>
      <c r="L127" s="84"/>
      <c r="M127" s="84"/>
      <c r="N127" s="85" t="s">
        <v>95</v>
      </c>
      <c r="O127" s="85">
        <v>2500</v>
      </c>
      <c r="P127" s="85"/>
      <c r="Q127" s="84"/>
      <c r="R127" s="86">
        <v>10</v>
      </c>
      <c r="S127" s="87"/>
      <c r="T127" s="88"/>
      <c r="U127" s="88"/>
      <c r="V127" s="89">
        <f t="shared" si="5"/>
        <v>0</v>
      </c>
      <c r="W127" s="89">
        <f t="shared" si="6"/>
        <v>0</v>
      </c>
      <c r="X127" s="90"/>
      <c r="Y127" s="82">
        <v>9</v>
      </c>
      <c r="Z127" s="82">
        <v>24</v>
      </c>
      <c r="AA127" s="82">
        <v>12</v>
      </c>
      <c r="AB127" s="90"/>
      <c r="AC127" s="91">
        <f t="shared" si="8"/>
        <v>25557.119999999999</v>
      </c>
      <c r="AD127" s="91">
        <f t="shared" si="9"/>
        <v>0</v>
      </c>
      <c r="AE127" s="91">
        <f t="shared" si="7"/>
        <v>25557.119999999999</v>
      </c>
      <c r="AF127"/>
    </row>
    <row r="128" spans="1:32" ht="24.95" customHeight="1" x14ac:dyDescent="0.4">
      <c r="A128" s="78">
        <v>125</v>
      </c>
      <c r="B128" s="79" t="s">
        <v>90</v>
      </c>
      <c r="C128" s="79" t="s">
        <v>109</v>
      </c>
      <c r="D128" s="79" t="s">
        <v>92</v>
      </c>
      <c r="E128" s="79" t="s">
        <v>93</v>
      </c>
      <c r="F128" s="79" t="s">
        <v>297</v>
      </c>
      <c r="G128" s="79">
        <v>26</v>
      </c>
      <c r="H128" s="79">
        <v>2</v>
      </c>
      <c r="I128" s="81">
        <v>1</v>
      </c>
      <c r="J128" s="82">
        <v>2</v>
      </c>
      <c r="K128" s="83"/>
      <c r="L128" s="84"/>
      <c r="M128" s="84"/>
      <c r="N128" s="85" t="s">
        <v>95</v>
      </c>
      <c r="O128" s="85">
        <v>1000</v>
      </c>
      <c r="P128" s="85"/>
      <c r="Q128" s="84"/>
      <c r="R128" s="86">
        <v>2</v>
      </c>
      <c r="S128" s="87"/>
      <c r="T128" s="88"/>
      <c r="U128" s="88"/>
      <c r="V128" s="89">
        <f t="shared" si="5"/>
        <v>0</v>
      </c>
      <c r="W128" s="89">
        <f t="shared" si="6"/>
        <v>0</v>
      </c>
      <c r="X128" s="90"/>
      <c r="Y128" s="82">
        <v>9</v>
      </c>
      <c r="Z128" s="82">
        <v>24</v>
      </c>
      <c r="AA128" s="82">
        <v>12</v>
      </c>
      <c r="AB128" s="90"/>
      <c r="AC128" s="91">
        <f t="shared" si="8"/>
        <v>3908.7359999999999</v>
      </c>
      <c r="AD128" s="91">
        <f t="shared" si="9"/>
        <v>0</v>
      </c>
      <c r="AE128" s="91">
        <f t="shared" si="7"/>
        <v>3908.7359999999999</v>
      </c>
      <c r="AF128"/>
    </row>
    <row r="129" spans="1:32" ht="24.95" customHeight="1" x14ac:dyDescent="0.4">
      <c r="A129" s="78">
        <v>126</v>
      </c>
      <c r="B129" s="79" t="s">
        <v>137</v>
      </c>
      <c r="C129" s="79" t="s">
        <v>298</v>
      </c>
      <c r="D129" s="79" t="s">
        <v>92</v>
      </c>
      <c r="E129" s="79" t="s">
        <v>281</v>
      </c>
      <c r="F129" s="79" t="s">
        <v>282</v>
      </c>
      <c r="G129" s="79">
        <v>17</v>
      </c>
      <c r="H129" s="79">
        <v>5</v>
      </c>
      <c r="I129" s="81">
        <v>1</v>
      </c>
      <c r="J129" s="82">
        <v>5</v>
      </c>
      <c r="K129" s="83"/>
      <c r="L129" s="84"/>
      <c r="M129" s="84"/>
      <c r="N129" s="85" t="s">
        <v>95</v>
      </c>
      <c r="O129" s="85">
        <v>1000</v>
      </c>
      <c r="P129" s="85"/>
      <c r="Q129" s="84"/>
      <c r="R129" s="86">
        <v>5</v>
      </c>
      <c r="S129" s="87"/>
      <c r="T129" s="88"/>
      <c r="U129" s="88"/>
      <c r="V129" s="89">
        <f t="shared" si="5"/>
        <v>0</v>
      </c>
      <c r="W129" s="89">
        <f t="shared" si="6"/>
        <v>0</v>
      </c>
      <c r="X129" s="90"/>
      <c r="Y129" s="82">
        <v>9</v>
      </c>
      <c r="Z129" s="82">
        <v>24</v>
      </c>
      <c r="AA129" s="82">
        <v>12</v>
      </c>
      <c r="AB129" s="90"/>
      <c r="AC129" s="91">
        <f t="shared" si="8"/>
        <v>6389.28</v>
      </c>
      <c r="AD129" s="91">
        <f t="shared" si="9"/>
        <v>0</v>
      </c>
      <c r="AE129" s="91">
        <f t="shared" si="7"/>
        <v>6389.28</v>
      </c>
      <c r="AF129"/>
    </row>
    <row r="130" spans="1:32" ht="24.95" customHeight="1" x14ac:dyDescent="0.4">
      <c r="A130" s="78">
        <v>127</v>
      </c>
      <c r="B130" s="79" t="s">
        <v>137</v>
      </c>
      <c r="C130" s="79" t="s">
        <v>96</v>
      </c>
      <c r="D130" s="79" t="s">
        <v>92</v>
      </c>
      <c r="E130" s="79" t="s">
        <v>168</v>
      </c>
      <c r="F130" s="79" t="s">
        <v>169</v>
      </c>
      <c r="G130" s="79">
        <v>34</v>
      </c>
      <c r="H130" s="79">
        <v>4</v>
      </c>
      <c r="I130" s="81">
        <v>1</v>
      </c>
      <c r="J130" s="82">
        <v>4</v>
      </c>
      <c r="K130" s="83"/>
      <c r="L130" s="84"/>
      <c r="M130" s="84"/>
      <c r="N130" s="85" t="s">
        <v>95</v>
      </c>
      <c r="O130" s="85">
        <v>2500</v>
      </c>
      <c r="P130" s="85"/>
      <c r="Q130" s="84"/>
      <c r="R130" s="86">
        <v>4</v>
      </c>
      <c r="S130" s="87"/>
      <c r="T130" s="88"/>
      <c r="U130" s="88"/>
      <c r="V130" s="89">
        <f t="shared" si="5"/>
        <v>0</v>
      </c>
      <c r="W130" s="89">
        <f t="shared" si="6"/>
        <v>0</v>
      </c>
      <c r="X130" s="90"/>
      <c r="Y130" s="82">
        <v>9</v>
      </c>
      <c r="Z130" s="82">
        <v>24</v>
      </c>
      <c r="AA130" s="82">
        <v>12</v>
      </c>
      <c r="AB130" s="90"/>
      <c r="AC130" s="91">
        <f t="shared" si="8"/>
        <v>10222.848</v>
      </c>
      <c r="AD130" s="91">
        <f t="shared" si="9"/>
        <v>0</v>
      </c>
      <c r="AE130" s="91">
        <f t="shared" si="7"/>
        <v>10222.848</v>
      </c>
      <c r="AF130"/>
    </row>
    <row r="131" spans="1:32" ht="24.95" customHeight="1" x14ac:dyDescent="0.4">
      <c r="A131" s="78">
        <v>128</v>
      </c>
      <c r="B131" s="79" t="s">
        <v>137</v>
      </c>
      <c r="C131" s="79" t="s">
        <v>299</v>
      </c>
      <c r="D131" s="79" t="s">
        <v>92</v>
      </c>
      <c r="E131" s="79" t="s">
        <v>168</v>
      </c>
      <c r="F131" s="79" t="s">
        <v>169</v>
      </c>
      <c r="G131" s="79">
        <v>34</v>
      </c>
      <c r="H131" s="79">
        <v>2</v>
      </c>
      <c r="I131" s="81">
        <v>1</v>
      </c>
      <c r="J131" s="82">
        <v>2</v>
      </c>
      <c r="K131" s="83"/>
      <c r="L131" s="84"/>
      <c r="M131" s="84"/>
      <c r="N131" s="85" t="s">
        <v>95</v>
      </c>
      <c r="O131" s="85">
        <v>2500</v>
      </c>
      <c r="P131" s="85"/>
      <c r="Q131" s="84"/>
      <c r="R131" s="86">
        <v>2</v>
      </c>
      <c r="S131" s="87"/>
      <c r="T131" s="88"/>
      <c r="U131" s="88"/>
      <c r="V131" s="89">
        <f t="shared" si="5"/>
        <v>0</v>
      </c>
      <c r="W131" s="89">
        <f t="shared" si="6"/>
        <v>0</v>
      </c>
      <c r="X131" s="90"/>
      <c r="Y131" s="82">
        <v>9</v>
      </c>
      <c r="Z131" s="82">
        <v>24</v>
      </c>
      <c r="AA131" s="82">
        <v>12</v>
      </c>
      <c r="AB131" s="90"/>
      <c r="AC131" s="91">
        <f t="shared" si="8"/>
        <v>5111.424</v>
      </c>
      <c r="AD131" s="91">
        <f t="shared" si="9"/>
        <v>0</v>
      </c>
      <c r="AE131" s="91">
        <f t="shared" si="7"/>
        <v>5111.424</v>
      </c>
      <c r="AF131"/>
    </row>
    <row r="132" spans="1:32" ht="24.95" customHeight="1" x14ac:dyDescent="0.4">
      <c r="A132" s="78">
        <v>129</v>
      </c>
      <c r="B132" s="79" t="s">
        <v>137</v>
      </c>
      <c r="C132" s="79" t="s">
        <v>300</v>
      </c>
      <c r="D132" s="79" t="s">
        <v>92</v>
      </c>
      <c r="E132" s="79" t="s">
        <v>168</v>
      </c>
      <c r="F132" s="79" t="s">
        <v>301</v>
      </c>
      <c r="G132" s="79">
        <v>34</v>
      </c>
      <c r="H132" s="79">
        <v>2</v>
      </c>
      <c r="I132" s="81">
        <v>1</v>
      </c>
      <c r="J132" s="82">
        <v>2</v>
      </c>
      <c r="K132" s="83"/>
      <c r="L132" s="84"/>
      <c r="M132" s="84"/>
      <c r="N132" s="85" t="s">
        <v>95</v>
      </c>
      <c r="O132" s="85">
        <v>2500</v>
      </c>
      <c r="P132" s="85"/>
      <c r="Q132" s="84"/>
      <c r="R132" s="86">
        <v>2</v>
      </c>
      <c r="S132" s="87"/>
      <c r="T132" s="88"/>
      <c r="U132" s="88"/>
      <c r="V132" s="89">
        <f t="shared" ref="V132:V162" si="10">T132*R132</f>
        <v>0</v>
      </c>
      <c r="W132" s="89">
        <f t="shared" ref="W132:W162" si="11">U132*R132</f>
        <v>0</v>
      </c>
      <c r="X132" s="90"/>
      <c r="Y132" s="82">
        <v>9</v>
      </c>
      <c r="Z132" s="82">
        <v>24</v>
      </c>
      <c r="AA132" s="82">
        <v>12</v>
      </c>
      <c r="AB132" s="90"/>
      <c r="AC132" s="91">
        <f t="shared" si="8"/>
        <v>5111.424</v>
      </c>
      <c r="AD132" s="91">
        <f t="shared" si="9"/>
        <v>0</v>
      </c>
      <c r="AE132" s="91">
        <f t="shared" ref="AE132:AE162" si="12">AC132-AD132</f>
        <v>5111.424</v>
      </c>
      <c r="AF132"/>
    </row>
    <row r="133" spans="1:32" ht="24.95" customHeight="1" x14ac:dyDescent="0.4">
      <c r="A133" s="78">
        <v>130</v>
      </c>
      <c r="B133" s="79" t="s">
        <v>137</v>
      </c>
      <c r="C133" s="79" t="s">
        <v>300</v>
      </c>
      <c r="D133" s="79" t="s">
        <v>92</v>
      </c>
      <c r="E133" s="79" t="s">
        <v>168</v>
      </c>
      <c r="F133" s="79" t="s">
        <v>169</v>
      </c>
      <c r="G133" s="79">
        <v>34</v>
      </c>
      <c r="H133" s="79">
        <v>10</v>
      </c>
      <c r="I133" s="81">
        <v>1</v>
      </c>
      <c r="J133" s="82">
        <v>10</v>
      </c>
      <c r="K133" s="83"/>
      <c r="L133" s="84"/>
      <c r="M133" s="84"/>
      <c r="N133" s="85" t="s">
        <v>95</v>
      </c>
      <c r="O133" s="85">
        <v>3300</v>
      </c>
      <c r="P133" s="85"/>
      <c r="Q133" s="84"/>
      <c r="R133" s="86">
        <v>10</v>
      </c>
      <c r="S133" s="87"/>
      <c r="T133" s="88"/>
      <c r="U133" s="88"/>
      <c r="V133" s="89">
        <f t="shared" si="10"/>
        <v>0</v>
      </c>
      <c r="W133" s="89">
        <f t="shared" si="11"/>
        <v>0</v>
      </c>
      <c r="X133" s="90"/>
      <c r="Y133" s="82">
        <v>9</v>
      </c>
      <c r="Z133" s="82">
        <v>24</v>
      </c>
      <c r="AA133" s="82">
        <v>12</v>
      </c>
      <c r="AB133" s="90"/>
      <c r="AC133" s="91">
        <f t="shared" ref="AC133:AC162" si="13">G133*J133*Y133*Z133*AA133/1000*$AB$1</f>
        <v>25557.119999999999</v>
      </c>
      <c r="AD133" s="91">
        <f t="shared" ref="AD133:AD162" si="14">Q133*R133*Y133*Z133*AA133/1000*$AB$1</f>
        <v>0</v>
      </c>
      <c r="AE133" s="91">
        <f t="shared" si="12"/>
        <v>25557.119999999999</v>
      </c>
      <c r="AF133"/>
    </row>
    <row r="134" spans="1:32" ht="24.95" customHeight="1" x14ac:dyDescent="0.4">
      <c r="A134" s="78">
        <v>131</v>
      </c>
      <c r="B134" s="79" t="s">
        <v>137</v>
      </c>
      <c r="C134" s="79" t="s">
        <v>300</v>
      </c>
      <c r="D134" s="79" t="s">
        <v>92</v>
      </c>
      <c r="E134" s="79" t="s">
        <v>168</v>
      </c>
      <c r="F134" s="79" t="s">
        <v>169</v>
      </c>
      <c r="G134" s="79">
        <v>34</v>
      </c>
      <c r="H134" s="79">
        <v>27</v>
      </c>
      <c r="I134" s="81">
        <v>2</v>
      </c>
      <c r="J134" s="82">
        <v>54</v>
      </c>
      <c r="K134" s="83"/>
      <c r="L134" s="84"/>
      <c r="M134" s="84"/>
      <c r="N134" s="85" t="s">
        <v>95</v>
      </c>
      <c r="O134" s="85">
        <v>3300</v>
      </c>
      <c r="P134" s="85"/>
      <c r="Q134" s="84"/>
      <c r="R134" s="86">
        <v>54</v>
      </c>
      <c r="S134" s="87"/>
      <c r="T134" s="88"/>
      <c r="U134" s="88"/>
      <c r="V134" s="89">
        <f t="shared" si="10"/>
        <v>0</v>
      </c>
      <c r="W134" s="89">
        <f t="shared" si="11"/>
        <v>0</v>
      </c>
      <c r="X134" s="90"/>
      <c r="Y134" s="82">
        <v>9</v>
      </c>
      <c r="Z134" s="82">
        <v>24</v>
      </c>
      <c r="AA134" s="82">
        <v>12</v>
      </c>
      <c r="AB134" s="90"/>
      <c r="AC134" s="91">
        <f t="shared" si="13"/>
        <v>138008.448</v>
      </c>
      <c r="AD134" s="91">
        <f t="shared" si="14"/>
        <v>0</v>
      </c>
      <c r="AE134" s="91">
        <f t="shared" si="12"/>
        <v>138008.448</v>
      </c>
      <c r="AF134"/>
    </row>
    <row r="135" spans="1:32" ht="24.95" customHeight="1" x14ac:dyDescent="0.4">
      <c r="A135" s="78">
        <v>132</v>
      </c>
      <c r="B135" s="79" t="s">
        <v>137</v>
      </c>
      <c r="C135" s="79" t="s">
        <v>302</v>
      </c>
      <c r="D135" s="79" t="s">
        <v>92</v>
      </c>
      <c r="E135" s="79" t="s">
        <v>168</v>
      </c>
      <c r="F135" s="79" t="s">
        <v>169</v>
      </c>
      <c r="G135" s="79">
        <v>34</v>
      </c>
      <c r="H135" s="79">
        <v>8</v>
      </c>
      <c r="I135" s="81">
        <v>2</v>
      </c>
      <c r="J135" s="82">
        <v>16</v>
      </c>
      <c r="K135" s="83"/>
      <c r="L135" s="84"/>
      <c r="M135" s="84"/>
      <c r="N135" s="85" t="s">
        <v>95</v>
      </c>
      <c r="O135" s="85">
        <v>2500</v>
      </c>
      <c r="P135" s="85"/>
      <c r="Q135" s="84"/>
      <c r="R135" s="86">
        <v>16</v>
      </c>
      <c r="S135" s="87"/>
      <c r="T135" s="88"/>
      <c r="U135" s="88"/>
      <c r="V135" s="89">
        <f t="shared" si="10"/>
        <v>0</v>
      </c>
      <c r="W135" s="89">
        <f t="shared" si="11"/>
        <v>0</v>
      </c>
      <c r="X135" s="90"/>
      <c r="Y135" s="82">
        <v>9</v>
      </c>
      <c r="Z135" s="82">
        <v>24</v>
      </c>
      <c r="AA135" s="82">
        <v>12</v>
      </c>
      <c r="AB135" s="90"/>
      <c r="AC135" s="91">
        <f t="shared" si="13"/>
        <v>40891.392</v>
      </c>
      <c r="AD135" s="91">
        <f t="shared" si="14"/>
        <v>0</v>
      </c>
      <c r="AE135" s="91">
        <f t="shared" si="12"/>
        <v>40891.392</v>
      </c>
      <c r="AF135"/>
    </row>
    <row r="136" spans="1:32" ht="24.95" customHeight="1" x14ac:dyDescent="0.4">
      <c r="A136" s="78">
        <v>133</v>
      </c>
      <c r="B136" s="79" t="s">
        <v>137</v>
      </c>
      <c r="C136" s="79" t="s">
        <v>303</v>
      </c>
      <c r="D136" s="79" t="s">
        <v>92</v>
      </c>
      <c r="E136" s="79" t="s">
        <v>168</v>
      </c>
      <c r="F136" s="79" t="s">
        <v>304</v>
      </c>
      <c r="G136" s="79">
        <v>34</v>
      </c>
      <c r="H136" s="79">
        <v>2</v>
      </c>
      <c r="I136" s="81">
        <v>1</v>
      </c>
      <c r="J136" s="82">
        <v>2</v>
      </c>
      <c r="K136" s="83"/>
      <c r="L136" s="84"/>
      <c r="M136" s="84"/>
      <c r="N136" s="85" t="s">
        <v>95</v>
      </c>
      <c r="O136" s="85">
        <v>2500</v>
      </c>
      <c r="P136" s="85"/>
      <c r="Q136" s="84"/>
      <c r="R136" s="86">
        <v>2</v>
      </c>
      <c r="S136" s="87"/>
      <c r="T136" s="88"/>
      <c r="U136" s="88"/>
      <c r="V136" s="89">
        <f t="shared" si="10"/>
        <v>0</v>
      </c>
      <c r="W136" s="89">
        <f t="shared" si="11"/>
        <v>0</v>
      </c>
      <c r="X136" s="90"/>
      <c r="Y136" s="82">
        <v>9</v>
      </c>
      <c r="Z136" s="82">
        <v>24</v>
      </c>
      <c r="AA136" s="82">
        <v>12</v>
      </c>
      <c r="AB136" s="90"/>
      <c r="AC136" s="91">
        <f t="shared" si="13"/>
        <v>5111.424</v>
      </c>
      <c r="AD136" s="91">
        <f t="shared" si="14"/>
        <v>0</v>
      </c>
      <c r="AE136" s="91">
        <f t="shared" si="12"/>
        <v>5111.424</v>
      </c>
      <c r="AF136"/>
    </row>
    <row r="137" spans="1:32" ht="24.95" customHeight="1" x14ac:dyDescent="0.4">
      <c r="A137" s="78">
        <v>134</v>
      </c>
      <c r="B137" s="79" t="s">
        <v>137</v>
      </c>
      <c r="C137" s="79" t="s">
        <v>303</v>
      </c>
      <c r="D137" s="79" t="s">
        <v>92</v>
      </c>
      <c r="E137" s="79" t="s">
        <v>168</v>
      </c>
      <c r="F137" s="79" t="s">
        <v>174</v>
      </c>
      <c r="G137" s="79">
        <v>34</v>
      </c>
      <c r="H137" s="79">
        <v>15</v>
      </c>
      <c r="I137" s="81">
        <v>2</v>
      </c>
      <c r="J137" s="82">
        <v>30</v>
      </c>
      <c r="K137" s="83"/>
      <c r="L137" s="84"/>
      <c r="M137" s="84"/>
      <c r="N137" s="85" t="s">
        <v>95</v>
      </c>
      <c r="O137" s="85">
        <v>3300</v>
      </c>
      <c r="P137" s="85"/>
      <c r="Q137" s="84"/>
      <c r="R137" s="86">
        <v>30</v>
      </c>
      <c r="S137" s="87"/>
      <c r="T137" s="88"/>
      <c r="U137" s="88"/>
      <c r="V137" s="89">
        <f t="shared" si="10"/>
        <v>0</v>
      </c>
      <c r="W137" s="89">
        <f t="shared" si="11"/>
        <v>0</v>
      </c>
      <c r="X137" s="90"/>
      <c r="Y137" s="82">
        <v>9</v>
      </c>
      <c r="Z137" s="82">
        <v>24</v>
      </c>
      <c r="AA137" s="82">
        <v>12</v>
      </c>
      <c r="AB137" s="90"/>
      <c r="AC137" s="91">
        <f t="shared" si="13"/>
        <v>76671.360000000001</v>
      </c>
      <c r="AD137" s="91">
        <f t="shared" si="14"/>
        <v>0</v>
      </c>
      <c r="AE137" s="91">
        <f t="shared" si="12"/>
        <v>76671.360000000001</v>
      </c>
      <c r="AF137"/>
    </row>
    <row r="138" spans="1:32" ht="24.95" customHeight="1" x14ac:dyDescent="0.4">
      <c r="A138" s="78">
        <v>135</v>
      </c>
      <c r="B138" s="79" t="s">
        <v>137</v>
      </c>
      <c r="C138" s="79" t="s">
        <v>109</v>
      </c>
      <c r="D138" s="79" t="s">
        <v>92</v>
      </c>
      <c r="E138" s="79" t="s">
        <v>281</v>
      </c>
      <c r="F138" s="79" t="s">
        <v>282</v>
      </c>
      <c r="G138" s="79">
        <v>17</v>
      </c>
      <c r="H138" s="79">
        <v>3</v>
      </c>
      <c r="I138" s="81">
        <v>1</v>
      </c>
      <c r="J138" s="82">
        <v>3</v>
      </c>
      <c r="K138" s="83"/>
      <c r="L138" s="84"/>
      <c r="M138" s="84"/>
      <c r="N138" s="85" t="s">
        <v>95</v>
      </c>
      <c r="O138" s="85">
        <v>1000</v>
      </c>
      <c r="P138" s="85"/>
      <c r="Q138" s="84"/>
      <c r="R138" s="86">
        <v>3</v>
      </c>
      <c r="S138" s="87"/>
      <c r="T138" s="88"/>
      <c r="U138" s="88"/>
      <c r="V138" s="89">
        <f t="shared" si="10"/>
        <v>0</v>
      </c>
      <c r="W138" s="89">
        <f t="shared" si="11"/>
        <v>0</v>
      </c>
      <c r="X138" s="90"/>
      <c r="Y138" s="82">
        <v>9</v>
      </c>
      <c r="Z138" s="82">
        <v>24</v>
      </c>
      <c r="AA138" s="82">
        <v>12</v>
      </c>
      <c r="AB138" s="90"/>
      <c r="AC138" s="91">
        <f t="shared" si="13"/>
        <v>3833.5680000000002</v>
      </c>
      <c r="AD138" s="91">
        <f t="shared" si="14"/>
        <v>0</v>
      </c>
      <c r="AE138" s="91">
        <f t="shared" si="12"/>
        <v>3833.5680000000002</v>
      </c>
      <c r="AF138"/>
    </row>
    <row r="139" spans="1:32" ht="24.95" customHeight="1" x14ac:dyDescent="0.4">
      <c r="A139" s="78">
        <v>136</v>
      </c>
      <c r="B139" s="79" t="s">
        <v>137</v>
      </c>
      <c r="C139" s="79" t="s">
        <v>305</v>
      </c>
      <c r="D139" s="79" t="s">
        <v>92</v>
      </c>
      <c r="E139" s="79" t="s">
        <v>281</v>
      </c>
      <c r="F139" s="79" t="s">
        <v>282</v>
      </c>
      <c r="G139" s="79">
        <v>17</v>
      </c>
      <c r="H139" s="79">
        <v>2</v>
      </c>
      <c r="I139" s="81">
        <v>2</v>
      </c>
      <c r="J139" s="82">
        <v>4</v>
      </c>
      <c r="K139" s="83"/>
      <c r="L139" s="84"/>
      <c r="M139" s="84"/>
      <c r="N139" s="85" t="s">
        <v>95</v>
      </c>
      <c r="O139" s="85">
        <v>1000</v>
      </c>
      <c r="P139" s="85"/>
      <c r="Q139" s="84"/>
      <c r="R139" s="86">
        <v>4</v>
      </c>
      <c r="S139" s="87"/>
      <c r="T139" s="88"/>
      <c r="U139" s="88"/>
      <c r="V139" s="89">
        <f t="shared" si="10"/>
        <v>0</v>
      </c>
      <c r="W139" s="89">
        <f t="shared" si="11"/>
        <v>0</v>
      </c>
      <c r="X139" s="90"/>
      <c r="Y139" s="82">
        <v>9</v>
      </c>
      <c r="Z139" s="82">
        <v>24</v>
      </c>
      <c r="AA139" s="82">
        <v>12</v>
      </c>
      <c r="AB139" s="90"/>
      <c r="AC139" s="91">
        <f t="shared" si="13"/>
        <v>5111.424</v>
      </c>
      <c r="AD139" s="91">
        <f t="shared" si="14"/>
        <v>0</v>
      </c>
      <c r="AE139" s="91">
        <f t="shared" si="12"/>
        <v>5111.424</v>
      </c>
      <c r="AF139"/>
    </row>
    <row r="140" spans="1:32" ht="24.95" customHeight="1" x14ac:dyDescent="0.4">
      <c r="A140" s="78">
        <v>137</v>
      </c>
      <c r="B140" s="79" t="s">
        <v>137</v>
      </c>
      <c r="C140" s="79" t="s">
        <v>159</v>
      </c>
      <c r="D140" s="79" t="s">
        <v>92</v>
      </c>
      <c r="E140" s="79" t="s">
        <v>168</v>
      </c>
      <c r="F140" s="79" t="s">
        <v>169</v>
      </c>
      <c r="G140" s="79">
        <v>34</v>
      </c>
      <c r="H140" s="79">
        <v>8</v>
      </c>
      <c r="I140" s="81">
        <v>2</v>
      </c>
      <c r="J140" s="82">
        <v>16</v>
      </c>
      <c r="K140" s="83"/>
      <c r="L140" s="84"/>
      <c r="M140" s="84"/>
      <c r="N140" s="85" t="s">
        <v>95</v>
      </c>
      <c r="O140" s="85">
        <v>2500</v>
      </c>
      <c r="P140" s="85"/>
      <c r="Q140" s="84"/>
      <c r="R140" s="86">
        <v>16</v>
      </c>
      <c r="S140" s="87"/>
      <c r="T140" s="88"/>
      <c r="U140" s="88"/>
      <c r="V140" s="89">
        <f t="shared" si="10"/>
        <v>0</v>
      </c>
      <c r="W140" s="89">
        <f t="shared" si="11"/>
        <v>0</v>
      </c>
      <c r="X140" s="90"/>
      <c r="Y140" s="82">
        <v>9</v>
      </c>
      <c r="Z140" s="82">
        <v>24</v>
      </c>
      <c r="AA140" s="82">
        <v>12</v>
      </c>
      <c r="AB140" s="90"/>
      <c r="AC140" s="91">
        <f t="shared" si="13"/>
        <v>40891.392</v>
      </c>
      <c r="AD140" s="91">
        <f t="shared" si="14"/>
        <v>0</v>
      </c>
      <c r="AE140" s="91">
        <f t="shared" si="12"/>
        <v>40891.392</v>
      </c>
      <c r="AF140"/>
    </row>
    <row r="141" spans="1:32" ht="24.95" customHeight="1" x14ac:dyDescent="0.4">
      <c r="A141" s="78">
        <v>138</v>
      </c>
      <c r="B141" s="79" t="s">
        <v>137</v>
      </c>
      <c r="C141" s="79" t="s">
        <v>306</v>
      </c>
      <c r="D141" s="79" t="s">
        <v>92</v>
      </c>
      <c r="E141" s="79" t="s">
        <v>168</v>
      </c>
      <c r="F141" s="79" t="s">
        <v>304</v>
      </c>
      <c r="G141" s="79">
        <v>34</v>
      </c>
      <c r="H141" s="79">
        <v>2</v>
      </c>
      <c r="I141" s="81">
        <v>1</v>
      </c>
      <c r="J141" s="82">
        <v>2</v>
      </c>
      <c r="K141" s="83"/>
      <c r="L141" s="84"/>
      <c r="M141" s="84"/>
      <c r="N141" s="85" t="s">
        <v>95</v>
      </c>
      <c r="O141" s="85">
        <v>2500</v>
      </c>
      <c r="P141" s="85"/>
      <c r="Q141" s="84"/>
      <c r="R141" s="86">
        <v>2</v>
      </c>
      <c r="S141" s="87"/>
      <c r="T141" s="88"/>
      <c r="U141" s="88"/>
      <c r="V141" s="89">
        <f t="shared" si="10"/>
        <v>0</v>
      </c>
      <c r="W141" s="89">
        <f t="shared" si="11"/>
        <v>0</v>
      </c>
      <c r="X141" s="90"/>
      <c r="Y141" s="82">
        <v>9</v>
      </c>
      <c r="Z141" s="82">
        <v>24</v>
      </c>
      <c r="AA141" s="82">
        <v>12</v>
      </c>
      <c r="AB141" s="90"/>
      <c r="AC141" s="91">
        <f t="shared" si="13"/>
        <v>5111.424</v>
      </c>
      <c r="AD141" s="91">
        <f t="shared" si="14"/>
        <v>0</v>
      </c>
      <c r="AE141" s="91">
        <f t="shared" si="12"/>
        <v>5111.424</v>
      </c>
      <c r="AF141"/>
    </row>
    <row r="142" spans="1:32" ht="24.95" customHeight="1" x14ac:dyDescent="0.4">
      <c r="A142" s="78">
        <v>139</v>
      </c>
      <c r="B142" s="79" t="s">
        <v>137</v>
      </c>
      <c r="C142" s="79" t="s">
        <v>306</v>
      </c>
      <c r="D142" s="79" t="s">
        <v>92</v>
      </c>
      <c r="E142" s="79" t="s">
        <v>168</v>
      </c>
      <c r="F142" s="79" t="s">
        <v>174</v>
      </c>
      <c r="G142" s="79">
        <v>34</v>
      </c>
      <c r="H142" s="79">
        <v>22</v>
      </c>
      <c r="I142" s="81">
        <v>2</v>
      </c>
      <c r="J142" s="82">
        <v>44</v>
      </c>
      <c r="K142" s="83"/>
      <c r="L142" s="84"/>
      <c r="M142" s="84"/>
      <c r="N142" s="85" t="s">
        <v>95</v>
      </c>
      <c r="O142" s="85">
        <v>3300</v>
      </c>
      <c r="P142" s="85"/>
      <c r="Q142" s="84"/>
      <c r="R142" s="86">
        <v>44</v>
      </c>
      <c r="S142" s="87"/>
      <c r="T142" s="88"/>
      <c r="U142" s="88"/>
      <c r="V142" s="89">
        <f t="shared" si="10"/>
        <v>0</v>
      </c>
      <c r="W142" s="89">
        <f t="shared" si="11"/>
        <v>0</v>
      </c>
      <c r="X142" s="90"/>
      <c r="Y142" s="82">
        <v>9</v>
      </c>
      <c r="Z142" s="82">
        <v>24</v>
      </c>
      <c r="AA142" s="82">
        <v>12</v>
      </c>
      <c r="AB142" s="90"/>
      <c r="AC142" s="91">
        <f t="shared" si="13"/>
        <v>112451.32800000001</v>
      </c>
      <c r="AD142" s="91">
        <f t="shared" si="14"/>
        <v>0</v>
      </c>
      <c r="AE142" s="91">
        <f t="shared" si="12"/>
        <v>112451.32800000001</v>
      </c>
      <c r="AF142"/>
    </row>
    <row r="143" spans="1:32" ht="24.95" customHeight="1" x14ac:dyDescent="0.4">
      <c r="A143" s="78">
        <v>140</v>
      </c>
      <c r="B143" s="79" t="s">
        <v>137</v>
      </c>
      <c r="C143" s="79" t="s">
        <v>109</v>
      </c>
      <c r="D143" s="79" t="s">
        <v>92</v>
      </c>
      <c r="E143" s="79" t="s">
        <v>281</v>
      </c>
      <c r="F143" s="79" t="s">
        <v>282</v>
      </c>
      <c r="G143" s="79">
        <v>17</v>
      </c>
      <c r="H143" s="79">
        <v>2</v>
      </c>
      <c r="I143" s="81">
        <v>1</v>
      </c>
      <c r="J143" s="82">
        <v>2</v>
      </c>
      <c r="K143" s="83"/>
      <c r="L143" s="84"/>
      <c r="M143" s="84"/>
      <c r="N143" s="85" t="s">
        <v>95</v>
      </c>
      <c r="O143" s="85">
        <v>1000</v>
      </c>
      <c r="P143" s="85"/>
      <c r="Q143" s="84"/>
      <c r="R143" s="86">
        <v>2</v>
      </c>
      <c r="S143" s="87"/>
      <c r="T143" s="88"/>
      <c r="U143" s="88"/>
      <c r="V143" s="89">
        <f t="shared" si="10"/>
        <v>0</v>
      </c>
      <c r="W143" s="89">
        <f t="shared" si="11"/>
        <v>0</v>
      </c>
      <c r="X143" s="90"/>
      <c r="Y143" s="82">
        <v>9</v>
      </c>
      <c r="Z143" s="82">
        <v>24</v>
      </c>
      <c r="AA143" s="82">
        <v>12</v>
      </c>
      <c r="AB143" s="90"/>
      <c r="AC143" s="91">
        <f t="shared" si="13"/>
        <v>2555.712</v>
      </c>
      <c r="AD143" s="91">
        <f t="shared" si="14"/>
        <v>0</v>
      </c>
      <c r="AE143" s="91">
        <f t="shared" si="12"/>
        <v>2555.712</v>
      </c>
      <c r="AF143"/>
    </row>
    <row r="144" spans="1:32" ht="24.95" customHeight="1" x14ac:dyDescent="0.4">
      <c r="A144" s="78">
        <v>141</v>
      </c>
      <c r="B144" s="79" t="s">
        <v>307</v>
      </c>
      <c r="C144" s="79" t="s">
        <v>308</v>
      </c>
      <c r="D144" s="79" t="s">
        <v>92</v>
      </c>
      <c r="E144" s="79" t="s">
        <v>281</v>
      </c>
      <c r="F144" s="79" t="s">
        <v>282</v>
      </c>
      <c r="G144" s="79">
        <v>17</v>
      </c>
      <c r="H144" s="79">
        <v>4</v>
      </c>
      <c r="I144" s="81">
        <v>1</v>
      </c>
      <c r="J144" s="82">
        <v>4</v>
      </c>
      <c r="K144" s="83"/>
      <c r="L144" s="84"/>
      <c r="M144" s="84"/>
      <c r="N144" s="85" t="s">
        <v>95</v>
      </c>
      <c r="O144" s="85">
        <v>1000</v>
      </c>
      <c r="P144" s="85"/>
      <c r="Q144" s="84"/>
      <c r="R144" s="86">
        <v>4</v>
      </c>
      <c r="S144" s="87"/>
      <c r="T144" s="88"/>
      <c r="U144" s="88"/>
      <c r="V144" s="89">
        <f t="shared" si="10"/>
        <v>0</v>
      </c>
      <c r="W144" s="89">
        <f t="shared" si="11"/>
        <v>0</v>
      </c>
      <c r="X144" s="90"/>
      <c r="Y144" s="82">
        <v>9</v>
      </c>
      <c r="Z144" s="82">
        <v>24</v>
      </c>
      <c r="AA144" s="82">
        <v>12</v>
      </c>
      <c r="AB144" s="90"/>
      <c r="AC144" s="91">
        <f t="shared" si="13"/>
        <v>5111.424</v>
      </c>
      <c r="AD144" s="91">
        <f t="shared" si="14"/>
        <v>0</v>
      </c>
      <c r="AE144" s="91">
        <f t="shared" si="12"/>
        <v>5111.424</v>
      </c>
      <c r="AF144"/>
    </row>
    <row r="145" spans="1:32" ht="24.95" customHeight="1" x14ac:dyDescent="0.4">
      <c r="A145" s="78">
        <v>142</v>
      </c>
      <c r="B145" s="79" t="s">
        <v>307</v>
      </c>
      <c r="C145" s="79" t="s">
        <v>96</v>
      </c>
      <c r="D145" s="79" t="s">
        <v>92</v>
      </c>
      <c r="E145" s="79" t="s">
        <v>168</v>
      </c>
      <c r="F145" s="79" t="s">
        <v>169</v>
      </c>
      <c r="G145" s="79">
        <v>34</v>
      </c>
      <c r="H145" s="79">
        <v>4</v>
      </c>
      <c r="I145" s="81">
        <v>1</v>
      </c>
      <c r="J145" s="82">
        <v>4</v>
      </c>
      <c r="K145" s="83"/>
      <c r="L145" s="84"/>
      <c r="M145" s="84"/>
      <c r="N145" s="85" t="s">
        <v>95</v>
      </c>
      <c r="O145" s="85">
        <v>2500</v>
      </c>
      <c r="P145" s="85"/>
      <c r="Q145" s="84"/>
      <c r="R145" s="86">
        <v>4</v>
      </c>
      <c r="S145" s="87"/>
      <c r="T145" s="88"/>
      <c r="U145" s="88"/>
      <c r="V145" s="89">
        <f t="shared" si="10"/>
        <v>0</v>
      </c>
      <c r="W145" s="89">
        <f t="shared" si="11"/>
        <v>0</v>
      </c>
      <c r="X145" s="90"/>
      <c r="Y145" s="82">
        <v>9</v>
      </c>
      <c r="Z145" s="82">
        <v>24</v>
      </c>
      <c r="AA145" s="82">
        <v>12</v>
      </c>
      <c r="AB145" s="90"/>
      <c r="AC145" s="91">
        <f t="shared" si="13"/>
        <v>10222.848</v>
      </c>
      <c r="AD145" s="91">
        <f t="shared" si="14"/>
        <v>0</v>
      </c>
      <c r="AE145" s="91">
        <f t="shared" si="12"/>
        <v>10222.848</v>
      </c>
      <c r="AF145"/>
    </row>
    <row r="146" spans="1:32" ht="24.95" customHeight="1" x14ac:dyDescent="0.4">
      <c r="A146" s="78">
        <v>143</v>
      </c>
      <c r="B146" s="79" t="s">
        <v>307</v>
      </c>
      <c r="C146" s="79" t="s">
        <v>141</v>
      </c>
      <c r="D146" s="79" t="s">
        <v>92</v>
      </c>
      <c r="E146" s="79" t="s">
        <v>168</v>
      </c>
      <c r="F146" s="79" t="s">
        <v>169</v>
      </c>
      <c r="G146" s="79">
        <v>34</v>
      </c>
      <c r="H146" s="79">
        <v>2</v>
      </c>
      <c r="I146" s="81">
        <v>1</v>
      </c>
      <c r="J146" s="82">
        <v>2</v>
      </c>
      <c r="K146" s="83"/>
      <c r="L146" s="84"/>
      <c r="M146" s="84"/>
      <c r="N146" s="85" t="s">
        <v>95</v>
      </c>
      <c r="O146" s="85">
        <v>2500</v>
      </c>
      <c r="P146" s="85"/>
      <c r="Q146" s="84"/>
      <c r="R146" s="86">
        <v>2</v>
      </c>
      <c r="S146" s="87"/>
      <c r="T146" s="88"/>
      <c r="U146" s="88"/>
      <c r="V146" s="89">
        <f t="shared" si="10"/>
        <v>0</v>
      </c>
      <c r="W146" s="89">
        <f t="shared" si="11"/>
        <v>0</v>
      </c>
      <c r="X146" s="90"/>
      <c r="Y146" s="82">
        <v>9</v>
      </c>
      <c r="Z146" s="82">
        <v>24</v>
      </c>
      <c r="AA146" s="82">
        <v>12</v>
      </c>
      <c r="AB146" s="90"/>
      <c r="AC146" s="91">
        <f t="shared" si="13"/>
        <v>5111.424</v>
      </c>
      <c r="AD146" s="91">
        <f t="shared" si="14"/>
        <v>0</v>
      </c>
      <c r="AE146" s="91">
        <f t="shared" si="12"/>
        <v>5111.424</v>
      </c>
      <c r="AF146"/>
    </row>
    <row r="147" spans="1:32" ht="24.95" customHeight="1" x14ac:dyDescent="0.4">
      <c r="A147" s="78">
        <v>144</v>
      </c>
      <c r="B147" s="79" t="s">
        <v>307</v>
      </c>
      <c r="C147" s="79" t="s">
        <v>309</v>
      </c>
      <c r="D147" s="79" t="s">
        <v>92</v>
      </c>
      <c r="E147" s="79" t="s">
        <v>168</v>
      </c>
      <c r="F147" s="79" t="s">
        <v>301</v>
      </c>
      <c r="G147" s="79">
        <v>34</v>
      </c>
      <c r="H147" s="79">
        <v>2</v>
      </c>
      <c r="I147" s="81">
        <v>1</v>
      </c>
      <c r="J147" s="82">
        <v>2</v>
      </c>
      <c r="K147" s="83"/>
      <c r="L147" s="84"/>
      <c r="M147" s="84"/>
      <c r="N147" s="85" t="s">
        <v>95</v>
      </c>
      <c r="O147" s="85">
        <v>2500</v>
      </c>
      <c r="P147" s="85"/>
      <c r="Q147" s="84"/>
      <c r="R147" s="86">
        <v>2</v>
      </c>
      <c r="S147" s="87"/>
      <c r="T147" s="88"/>
      <c r="U147" s="88"/>
      <c r="V147" s="89">
        <f t="shared" si="10"/>
        <v>0</v>
      </c>
      <c r="W147" s="89">
        <f t="shared" si="11"/>
        <v>0</v>
      </c>
      <c r="X147" s="90"/>
      <c r="Y147" s="82">
        <v>9</v>
      </c>
      <c r="Z147" s="82">
        <v>24</v>
      </c>
      <c r="AA147" s="82">
        <v>12</v>
      </c>
      <c r="AB147" s="90"/>
      <c r="AC147" s="91">
        <f t="shared" si="13"/>
        <v>5111.424</v>
      </c>
      <c r="AD147" s="91">
        <f t="shared" si="14"/>
        <v>0</v>
      </c>
      <c r="AE147" s="91">
        <f t="shared" si="12"/>
        <v>5111.424</v>
      </c>
      <c r="AF147"/>
    </row>
    <row r="148" spans="1:32" ht="24.95" customHeight="1" x14ac:dyDescent="0.4">
      <c r="A148" s="78">
        <v>145</v>
      </c>
      <c r="B148" s="79" t="s">
        <v>307</v>
      </c>
      <c r="C148" s="79" t="s">
        <v>309</v>
      </c>
      <c r="D148" s="79" t="s">
        <v>92</v>
      </c>
      <c r="E148" s="79" t="s">
        <v>168</v>
      </c>
      <c r="F148" s="79" t="s">
        <v>169</v>
      </c>
      <c r="G148" s="79">
        <v>34</v>
      </c>
      <c r="H148" s="79">
        <v>15</v>
      </c>
      <c r="I148" s="81">
        <v>2</v>
      </c>
      <c r="J148" s="82">
        <v>30</v>
      </c>
      <c r="K148" s="83"/>
      <c r="L148" s="84"/>
      <c r="M148" s="84"/>
      <c r="N148" s="85" t="s">
        <v>95</v>
      </c>
      <c r="O148" s="85">
        <v>3300</v>
      </c>
      <c r="P148" s="85"/>
      <c r="Q148" s="84"/>
      <c r="R148" s="86">
        <v>30</v>
      </c>
      <c r="S148" s="87"/>
      <c r="T148" s="88"/>
      <c r="U148" s="88"/>
      <c r="V148" s="89">
        <f t="shared" si="10"/>
        <v>0</v>
      </c>
      <c r="W148" s="89">
        <f t="shared" si="11"/>
        <v>0</v>
      </c>
      <c r="X148" s="90"/>
      <c r="Y148" s="82">
        <v>9</v>
      </c>
      <c r="Z148" s="82">
        <v>24</v>
      </c>
      <c r="AA148" s="82">
        <v>12</v>
      </c>
      <c r="AB148" s="90"/>
      <c r="AC148" s="91">
        <f t="shared" si="13"/>
        <v>76671.360000000001</v>
      </c>
      <c r="AD148" s="91">
        <f t="shared" si="14"/>
        <v>0</v>
      </c>
      <c r="AE148" s="91">
        <f t="shared" si="12"/>
        <v>76671.360000000001</v>
      </c>
      <c r="AF148"/>
    </row>
    <row r="149" spans="1:32" ht="24.95" customHeight="1" x14ac:dyDescent="0.4">
      <c r="A149" s="78">
        <v>146</v>
      </c>
      <c r="B149" s="79" t="s">
        <v>307</v>
      </c>
      <c r="C149" s="79" t="s">
        <v>242</v>
      </c>
      <c r="D149" s="79" t="s">
        <v>92</v>
      </c>
      <c r="E149" s="79" t="s">
        <v>168</v>
      </c>
      <c r="F149" s="79" t="s">
        <v>169</v>
      </c>
      <c r="G149" s="79">
        <v>34</v>
      </c>
      <c r="H149" s="79">
        <v>8</v>
      </c>
      <c r="I149" s="81">
        <v>2</v>
      </c>
      <c r="J149" s="82">
        <v>16</v>
      </c>
      <c r="K149" s="83"/>
      <c r="L149" s="84"/>
      <c r="M149" s="84"/>
      <c r="N149" s="85" t="s">
        <v>95</v>
      </c>
      <c r="O149" s="85">
        <v>3300</v>
      </c>
      <c r="P149" s="85"/>
      <c r="Q149" s="84"/>
      <c r="R149" s="86">
        <v>16</v>
      </c>
      <c r="S149" s="87"/>
      <c r="T149" s="88"/>
      <c r="U149" s="88"/>
      <c r="V149" s="89">
        <f t="shared" si="10"/>
        <v>0</v>
      </c>
      <c r="W149" s="89">
        <f t="shared" si="11"/>
        <v>0</v>
      </c>
      <c r="X149" s="90"/>
      <c r="Y149" s="82">
        <v>9</v>
      </c>
      <c r="Z149" s="82">
        <v>24</v>
      </c>
      <c r="AA149" s="82">
        <v>12</v>
      </c>
      <c r="AB149" s="90"/>
      <c r="AC149" s="91">
        <f t="shared" si="13"/>
        <v>40891.392</v>
      </c>
      <c r="AD149" s="91">
        <f t="shared" si="14"/>
        <v>0</v>
      </c>
      <c r="AE149" s="91">
        <f t="shared" si="12"/>
        <v>40891.392</v>
      </c>
      <c r="AF149"/>
    </row>
    <row r="150" spans="1:32" ht="24.95" customHeight="1" x14ac:dyDescent="0.4">
      <c r="A150" s="78">
        <v>147</v>
      </c>
      <c r="B150" s="79" t="s">
        <v>307</v>
      </c>
      <c r="C150" s="79" t="s">
        <v>159</v>
      </c>
      <c r="D150" s="79" t="s">
        <v>92</v>
      </c>
      <c r="E150" s="79" t="s">
        <v>168</v>
      </c>
      <c r="F150" s="79" t="s">
        <v>169</v>
      </c>
      <c r="G150" s="79">
        <v>34</v>
      </c>
      <c r="H150" s="79">
        <v>7</v>
      </c>
      <c r="I150" s="81">
        <v>2</v>
      </c>
      <c r="J150" s="82">
        <v>14</v>
      </c>
      <c r="K150" s="83"/>
      <c r="L150" s="84"/>
      <c r="M150" s="84"/>
      <c r="N150" s="85" t="s">
        <v>95</v>
      </c>
      <c r="O150" s="85">
        <v>2500</v>
      </c>
      <c r="P150" s="85"/>
      <c r="Q150" s="84"/>
      <c r="R150" s="86">
        <v>14</v>
      </c>
      <c r="S150" s="87"/>
      <c r="T150" s="88"/>
      <c r="U150" s="88"/>
      <c r="V150" s="89">
        <f t="shared" si="10"/>
        <v>0</v>
      </c>
      <c r="W150" s="89">
        <f t="shared" si="11"/>
        <v>0</v>
      </c>
      <c r="X150" s="90"/>
      <c r="Y150" s="82">
        <v>9</v>
      </c>
      <c r="Z150" s="82">
        <v>24</v>
      </c>
      <c r="AA150" s="82">
        <v>12</v>
      </c>
      <c r="AB150" s="90"/>
      <c r="AC150" s="91">
        <f t="shared" si="13"/>
        <v>35779.968000000001</v>
      </c>
      <c r="AD150" s="91">
        <f t="shared" si="14"/>
        <v>0</v>
      </c>
      <c r="AE150" s="91">
        <f t="shared" si="12"/>
        <v>35779.968000000001</v>
      </c>
      <c r="AF150"/>
    </row>
    <row r="151" spans="1:32" ht="24.95" customHeight="1" x14ac:dyDescent="0.4">
      <c r="A151" s="78">
        <v>148</v>
      </c>
      <c r="B151" s="79" t="s">
        <v>307</v>
      </c>
      <c r="C151" s="79" t="s">
        <v>310</v>
      </c>
      <c r="D151" s="79" t="s">
        <v>92</v>
      </c>
      <c r="E151" s="79" t="s">
        <v>168</v>
      </c>
      <c r="F151" s="79" t="s">
        <v>301</v>
      </c>
      <c r="G151" s="79">
        <v>34</v>
      </c>
      <c r="H151" s="79">
        <v>2</v>
      </c>
      <c r="I151" s="81">
        <v>1</v>
      </c>
      <c r="J151" s="82">
        <v>2</v>
      </c>
      <c r="K151" s="83"/>
      <c r="L151" s="84"/>
      <c r="M151" s="84"/>
      <c r="N151" s="85" t="s">
        <v>95</v>
      </c>
      <c r="O151" s="85">
        <v>2500</v>
      </c>
      <c r="P151" s="85"/>
      <c r="Q151" s="84"/>
      <c r="R151" s="86">
        <v>2</v>
      </c>
      <c r="S151" s="87"/>
      <c r="T151" s="88"/>
      <c r="U151" s="88"/>
      <c r="V151" s="89">
        <f t="shared" si="10"/>
        <v>0</v>
      </c>
      <c r="W151" s="89">
        <f t="shared" si="11"/>
        <v>0</v>
      </c>
      <c r="X151" s="90"/>
      <c r="Y151" s="82">
        <v>9</v>
      </c>
      <c r="Z151" s="82">
        <v>24</v>
      </c>
      <c r="AA151" s="82">
        <v>12</v>
      </c>
      <c r="AB151" s="90"/>
      <c r="AC151" s="91">
        <f t="shared" si="13"/>
        <v>5111.424</v>
      </c>
      <c r="AD151" s="91">
        <f t="shared" si="14"/>
        <v>0</v>
      </c>
      <c r="AE151" s="91">
        <f t="shared" si="12"/>
        <v>5111.424</v>
      </c>
      <c r="AF151"/>
    </row>
    <row r="152" spans="1:32" ht="24.95" customHeight="1" x14ac:dyDescent="0.4">
      <c r="A152" s="78">
        <v>149</v>
      </c>
      <c r="B152" s="79" t="s">
        <v>307</v>
      </c>
      <c r="C152" s="79" t="s">
        <v>310</v>
      </c>
      <c r="D152" s="79" t="s">
        <v>92</v>
      </c>
      <c r="E152" s="79" t="s">
        <v>168</v>
      </c>
      <c r="F152" s="79" t="s">
        <v>169</v>
      </c>
      <c r="G152" s="79">
        <v>34</v>
      </c>
      <c r="H152" s="79">
        <v>15</v>
      </c>
      <c r="I152" s="81">
        <v>2</v>
      </c>
      <c r="J152" s="82">
        <v>30</v>
      </c>
      <c r="K152" s="83"/>
      <c r="L152" s="84"/>
      <c r="M152" s="84"/>
      <c r="N152" s="85" t="s">
        <v>95</v>
      </c>
      <c r="O152" s="85">
        <v>3300</v>
      </c>
      <c r="P152" s="85"/>
      <c r="Q152" s="84"/>
      <c r="R152" s="86">
        <v>30</v>
      </c>
      <c r="S152" s="87"/>
      <c r="T152" s="88"/>
      <c r="U152" s="88"/>
      <c r="V152" s="89">
        <f t="shared" si="10"/>
        <v>0</v>
      </c>
      <c r="W152" s="89">
        <f t="shared" si="11"/>
        <v>0</v>
      </c>
      <c r="X152" s="90"/>
      <c r="Y152" s="82">
        <v>9</v>
      </c>
      <c r="Z152" s="82">
        <v>24</v>
      </c>
      <c r="AA152" s="82">
        <v>12</v>
      </c>
      <c r="AB152" s="90"/>
      <c r="AC152" s="91">
        <f t="shared" si="13"/>
        <v>76671.360000000001</v>
      </c>
      <c r="AD152" s="91">
        <f t="shared" si="14"/>
        <v>0</v>
      </c>
      <c r="AE152" s="91">
        <f t="shared" si="12"/>
        <v>76671.360000000001</v>
      </c>
      <c r="AF152"/>
    </row>
    <row r="153" spans="1:32" ht="24.95" customHeight="1" x14ac:dyDescent="0.4">
      <c r="A153" s="78">
        <v>150</v>
      </c>
      <c r="B153" s="79" t="s">
        <v>307</v>
      </c>
      <c r="C153" s="79" t="s">
        <v>109</v>
      </c>
      <c r="D153" s="79" t="s">
        <v>92</v>
      </c>
      <c r="E153" s="79" t="s">
        <v>281</v>
      </c>
      <c r="F153" s="79" t="s">
        <v>282</v>
      </c>
      <c r="G153" s="79">
        <v>17</v>
      </c>
      <c r="H153" s="79">
        <v>6</v>
      </c>
      <c r="I153" s="81">
        <v>1</v>
      </c>
      <c r="J153" s="82">
        <v>6</v>
      </c>
      <c r="K153" s="83"/>
      <c r="L153" s="84"/>
      <c r="M153" s="84"/>
      <c r="N153" s="85" t="s">
        <v>95</v>
      </c>
      <c r="O153" s="85">
        <v>1000</v>
      </c>
      <c r="P153" s="85"/>
      <c r="Q153" s="84"/>
      <c r="R153" s="86">
        <v>6</v>
      </c>
      <c r="S153" s="87"/>
      <c r="T153" s="88"/>
      <c r="U153" s="88"/>
      <c r="V153" s="89">
        <f t="shared" si="10"/>
        <v>0</v>
      </c>
      <c r="W153" s="89">
        <f t="shared" si="11"/>
        <v>0</v>
      </c>
      <c r="X153" s="90"/>
      <c r="Y153" s="82">
        <v>9</v>
      </c>
      <c r="Z153" s="82">
        <v>24</v>
      </c>
      <c r="AA153" s="82">
        <v>12</v>
      </c>
      <c r="AB153" s="90"/>
      <c r="AC153" s="91">
        <f t="shared" si="13"/>
        <v>7667.1360000000004</v>
      </c>
      <c r="AD153" s="91">
        <f t="shared" si="14"/>
        <v>0</v>
      </c>
      <c r="AE153" s="91">
        <f t="shared" si="12"/>
        <v>7667.1360000000004</v>
      </c>
      <c r="AF153"/>
    </row>
    <row r="154" spans="1:32" ht="24.95" customHeight="1" x14ac:dyDescent="0.4">
      <c r="A154" s="78">
        <v>151</v>
      </c>
      <c r="B154" s="79" t="s">
        <v>307</v>
      </c>
      <c r="C154" s="79" t="s">
        <v>305</v>
      </c>
      <c r="D154" s="79" t="s">
        <v>92</v>
      </c>
      <c r="E154" s="79" t="s">
        <v>281</v>
      </c>
      <c r="F154" s="79" t="s">
        <v>282</v>
      </c>
      <c r="G154" s="79">
        <v>17</v>
      </c>
      <c r="H154" s="79">
        <v>2</v>
      </c>
      <c r="I154" s="81">
        <v>2</v>
      </c>
      <c r="J154" s="82">
        <v>4</v>
      </c>
      <c r="K154" s="83"/>
      <c r="L154" s="84"/>
      <c r="M154" s="84"/>
      <c r="N154" s="85" t="s">
        <v>95</v>
      </c>
      <c r="O154" s="85">
        <v>1000</v>
      </c>
      <c r="P154" s="85"/>
      <c r="Q154" s="84"/>
      <c r="R154" s="86">
        <v>4</v>
      </c>
      <c r="S154" s="87"/>
      <c r="T154" s="88"/>
      <c r="U154" s="88"/>
      <c r="V154" s="89">
        <f t="shared" si="10"/>
        <v>0</v>
      </c>
      <c r="W154" s="89">
        <f t="shared" si="11"/>
        <v>0</v>
      </c>
      <c r="X154" s="90"/>
      <c r="Y154" s="82">
        <v>9</v>
      </c>
      <c r="Z154" s="82">
        <v>24</v>
      </c>
      <c r="AA154" s="82">
        <v>12</v>
      </c>
      <c r="AB154" s="90"/>
      <c r="AC154" s="91">
        <f t="shared" si="13"/>
        <v>5111.424</v>
      </c>
      <c r="AD154" s="91">
        <f t="shared" si="14"/>
        <v>0</v>
      </c>
      <c r="AE154" s="91">
        <f t="shared" si="12"/>
        <v>5111.424</v>
      </c>
      <c r="AF154"/>
    </row>
    <row r="155" spans="1:32" ht="24.95" customHeight="1" x14ac:dyDescent="0.4">
      <c r="A155" s="78">
        <v>152</v>
      </c>
      <c r="B155" s="79" t="s">
        <v>307</v>
      </c>
      <c r="C155" s="79" t="s">
        <v>109</v>
      </c>
      <c r="D155" s="79" t="s">
        <v>92</v>
      </c>
      <c r="E155" s="79" t="s">
        <v>281</v>
      </c>
      <c r="F155" s="79" t="s">
        <v>282</v>
      </c>
      <c r="G155" s="79">
        <v>17</v>
      </c>
      <c r="H155" s="79">
        <v>2</v>
      </c>
      <c r="I155" s="81">
        <v>1</v>
      </c>
      <c r="J155" s="82">
        <v>2</v>
      </c>
      <c r="K155" s="83"/>
      <c r="L155" s="84"/>
      <c r="M155" s="84"/>
      <c r="N155" s="85" t="s">
        <v>95</v>
      </c>
      <c r="O155" s="85">
        <v>1000</v>
      </c>
      <c r="P155" s="85"/>
      <c r="Q155" s="84"/>
      <c r="R155" s="86">
        <v>2</v>
      </c>
      <c r="S155" s="87"/>
      <c r="T155" s="88"/>
      <c r="U155" s="88"/>
      <c r="V155" s="89">
        <f t="shared" si="10"/>
        <v>0</v>
      </c>
      <c r="W155" s="89">
        <f t="shared" si="11"/>
        <v>0</v>
      </c>
      <c r="X155" s="90"/>
      <c r="Y155" s="82">
        <v>9</v>
      </c>
      <c r="Z155" s="82">
        <v>24</v>
      </c>
      <c r="AA155" s="82">
        <v>12</v>
      </c>
      <c r="AB155" s="90"/>
      <c r="AC155" s="91">
        <f t="shared" si="13"/>
        <v>2555.712</v>
      </c>
      <c r="AD155" s="91">
        <f t="shared" si="14"/>
        <v>0</v>
      </c>
      <c r="AE155" s="91">
        <f t="shared" si="12"/>
        <v>2555.712</v>
      </c>
      <c r="AF155"/>
    </row>
    <row r="156" spans="1:32" ht="24.95" customHeight="1" x14ac:dyDescent="0.4">
      <c r="A156" s="78">
        <v>153</v>
      </c>
      <c r="B156" s="79" t="s">
        <v>307</v>
      </c>
      <c r="C156" s="79" t="s">
        <v>159</v>
      </c>
      <c r="D156" s="79" t="s">
        <v>92</v>
      </c>
      <c r="E156" s="79" t="s">
        <v>168</v>
      </c>
      <c r="F156" s="79" t="s">
        <v>169</v>
      </c>
      <c r="G156" s="79">
        <v>34</v>
      </c>
      <c r="H156" s="79">
        <v>1</v>
      </c>
      <c r="I156" s="81">
        <v>1</v>
      </c>
      <c r="J156" s="82">
        <v>1</v>
      </c>
      <c r="K156" s="83"/>
      <c r="L156" s="84"/>
      <c r="M156" s="84"/>
      <c r="N156" s="85" t="s">
        <v>95</v>
      </c>
      <c r="O156" s="85">
        <v>2500</v>
      </c>
      <c r="P156" s="85"/>
      <c r="Q156" s="84"/>
      <c r="R156" s="86">
        <v>1</v>
      </c>
      <c r="S156" s="87"/>
      <c r="T156" s="88"/>
      <c r="U156" s="88"/>
      <c r="V156" s="89">
        <f t="shared" si="10"/>
        <v>0</v>
      </c>
      <c r="W156" s="89">
        <f t="shared" si="11"/>
        <v>0</v>
      </c>
      <c r="X156" s="90"/>
      <c r="Y156" s="82">
        <v>9</v>
      </c>
      <c r="Z156" s="82">
        <v>24</v>
      </c>
      <c r="AA156" s="82">
        <v>12</v>
      </c>
      <c r="AB156" s="90"/>
      <c r="AC156" s="91">
        <f t="shared" si="13"/>
        <v>2555.712</v>
      </c>
      <c r="AD156" s="91">
        <f t="shared" si="14"/>
        <v>0</v>
      </c>
      <c r="AE156" s="91">
        <f t="shared" si="12"/>
        <v>2555.712</v>
      </c>
      <c r="AF156"/>
    </row>
    <row r="157" spans="1:32" ht="24.95" customHeight="1" x14ac:dyDescent="0.4">
      <c r="A157" s="78">
        <v>154</v>
      </c>
      <c r="B157" s="79" t="s">
        <v>307</v>
      </c>
      <c r="C157" s="79" t="s">
        <v>159</v>
      </c>
      <c r="D157" s="79" t="s">
        <v>92</v>
      </c>
      <c r="E157" s="79" t="s">
        <v>168</v>
      </c>
      <c r="F157" s="79" t="s">
        <v>169</v>
      </c>
      <c r="G157" s="79">
        <v>34</v>
      </c>
      <c r="H157" s="79">
        <v>6</v>
      </c>
      <c r="I157" s="81">
        <v>2</v>
      </c>
      <c r="J157" s="82">
        <v>12</v>
      </c>
      <c r="K157" s="83"/>
      <c r="L157" s="84"/>
      <c r="M157" s="84"/>
      <c r="N157" s="85" t="s">
        <v>95</v>
      </c>
      <c r="O157" s="85">
        <v>2500</v>
      </c>
      <c r="P157" s="85"/>
      <c r="Q157" s="84"/>
      <c r="R157" s="86">
        <v>12</v>
      </c>
      <c r="S157" s="87"/>
      <c r="T157" s="88"/>
      <c r="U157" s="88"/>
      <c r="V157" s="89">
        <f t="shared" si="10"/>
        <v>0</v>
      </c>
      <c r="W157" s="89">
        <f t="shared" si="11"/>
        <v>0</v>
      </c>
      <c r="X157" s="90"/>
      <c r="Y157" s="82">
        <v>9</v>
      </c>
      <c r="Z157" s="82">
        <v>24</v>
      </c>
      <c r="AA157" s="82">
        <v>12</v>
      </c>
      <c r="AB157" s="90"/>
      <c r="AC157" s="91">
        <f t="shared" si="13"/>
        <v>30668.544000000002</v>
      </c>
      <c r="AD157" s="91">
        <f t="shared" si="14"/>
        <v>0</v>
      </c>
      <c r="AE157" s="91">
        <f t="shared" si="12"/>
        <v>30668.544000000002</v>
      </c>
      <c r="AF157"/>
    </row>
    <row r="158" spans="1:32" ht="24.95" customHeight="1" x14ac:dyDescent="0.4">
      <c r="A158" s="78">
        <v>155</v>
      </c>
      <c r="B158" s="79" t="s">
        <v>307</v>
      </c>
      <c r="C158" s="79" t="s">
        <v>311</v>
      </c>
      <c r="D158" s="79" t="s">
        <v>92</v>
      </c>
      <c r="E158" s="79" t="s">
        <v>168</v>
      </c>
      <c r="F158" s="79" t="s">
        <v>169</v>
      </c>
      <c r="G158" s="79">
        <v>34</v>
      </c>
      <c r="H158" s="79">
        <v>12</v>
      </c>
      <c r="I158" s="81">
        <v>2</v>
      </c>
      <c r="J158" s="82">
        <v>24</v>
      </c>
      <c r="K158" s="83"/>
      <c r="L158" s="84"/>
      <c r="M158" s="84"/>
      <c r="N158" s="85" t="s">
        <v>95</v>
      </c>
      <c r="O158" s="85">
        <v>3300</v>
      </c>
      <c r="P158" s="85"/>
      <c r="Q158" s="84"/>
      <c r="R158" s="86">
        <v>24</v>
      </c>
      <c r="S158" s="87"/>
      <c r="T158" s="88"/>
      <c r="U158" s="88"/>
      <c r="V158" s="89">
        <f t="shared" si="10"/>
        <v>0</v>
      </c>
      <c r="W158" s="89">
        <f t="shared" si="11"/>
        <v>0</v>
      </c>
      <c r="X158" s="90"/>
      <c r="Y158" s="82">
        <v>9</v>
      </c>
      <c r="Z158" s="82">
        <v>24</v>
      </c>
      <c r="AA158" s="82">
        <v>12</v>
      </c>
      <c r="AB158" s="90"/>
      <c r="AC158" s="91">
        <f t="shared" si="13"/>
        <v>61337.088000000003</v>
      </c>
      <c r="AD158" s="91">
        <f t="shared" si="14"/>
        <v>0</v>
      </c>
      <c r="AE158" s="91">
        <f t="shared" si="12"/>
        <v>61337.088000000003</v>
      </c>
      <c r="AF158"/>
    </row>
    <row r="159" spans="1:32" ht="24.95" customHeight="1" x14ac:dyDescent="0.4">
      <c r="A159" s="78">
        <v>156</v>
      </c>
      <c r="B159" s="79" t="s">
        <v>307</v>
      </c>
      <c r="C159" s="79" t="s">
        <v>311</v>
      </c>
      <c r="D159" s="79" t="s">
        <v>92</v>
      </c>
      <c r="E159" s="79" t="s">
        <v>168</v>
      </c>
      <c r="F159" s="79" t="s">
        <v>301</v>
      </c>
      <c r="G159" s="79">
        <v>34</v>
      </c>
      <c r="H159" s="79">
        <v>2</v>
      </c>
      <c r="I159" s="81">
        <v>1</v>
      </c>
      <c r="J159" s="82">
        <v>2</v>
      </c>
      <c r="K159" s="83"/>
      <c r="L159" s="84"/>
      <c r="M159" s="84"/>
      <c r="N159" s="85" t="s">
        <v>95</v>
      </c>
      <c r="O159" s="85">
        <v>2500</v>
      </c>
      <c r="P159" s="85"/>
      <c r="Q159" s="84"/>
      <c r="R159" s="86">
        <v>2</v>
      </c>
      <c r="S159" s="87"/>
      <c r="T159" s="88"/>
      <c r="U159" s="88"/>
      <c r="V159" s="89">
        <f t="shared" si="10"/>
        <v>0</v>
      </c>
      <c r="W159" s="89">
        <f t="shared" si="11"/>
        <v>0</v>
      </c>
      <c r="X159" s="90"/>
      <c r="Y159" s="82">
        <v>9</v>
      </c>
      <c r="Z159" s="82">
        <v>24</v>
      </c>
      <c r="AA159" s="82">
        <v>12</v>
      </c>
      <c r="AB159" s="90"/>
      <c r="AC159" s="91">
        <f t="shared" si="13"/>
        <v>5111.424</v>
      </c>
      <c r="AD159" s="91">
        <f t="shared" si="14"/>
        <v>0</v>
      </c>
      <c r="AE159" s="91">
        <f t="shared" si="12"/>
        <v>5111.424</v>
      </c>
      <c r="AF159"/>
    </row>
    <row r="160" spans="1:32" ht="24.95" customHeight="1" x14ac:dyDescent="0.4">
      <c r="A160" s="78">
        <v>157</v>
      </c>
      <c r="B160" s="79" t="s">
        <v>253</v>
      </c>
      <c r="C160" s="79" t="s">
        <v>108</v>
      </c>
      <c r="D160" s="79" t="s">
        <v>92</v>
      </c>
      <c r="E160" s="79" t="s">
        <v>93</v>
      </c>
      <c r="F160" s="79" t="s">
        <v>113</v>
      </c>
      <c r="G160" s="79">
        <v>26</v>
      </c>
      <c r="H160" s="79">
        <v>2</v>
      </c>
      <c r="I160" s="81">
        <v>1</v>
      </c>
      <c r="J160" s="82">
        <v>2</v>
      </c>
      <c r="K160" s="83"/>
      <c r="L160" s="84"/>
      <c r="M160" s="84"/>
      <c r="N160" s="85" t="s">
        <v>95</v>
      </c>
      <c r="O160" s="85">
        <v>1000</v>
      </c>
      <c r="P160" s="85"/>
      <c r="Q160" s="84"/>
      <c r="R160" s="86">
        <v>2</v>
      </c>
      <c r="S160" s="87"/>
      <c r="T160" s="88"/>
      <c r="U160" s="88"/>
      <c r="V160" s="89">
        <f t="shared" si="10"/>
        <v>0</v>
      </c>
      <c r="W160" s="89">
        <f t="shared" si="11"/>
        <v>0</v>
      </c>
      <c r="X160" s="90"/>
      <c r="Y160" s="82">
        <v>9</v>
      </c>
      <c r="Z160" s="82">
        <v>24</v>
      </c>
      <c r="AA160" s="82">
        <v>12</v>
      </c>
      <c r="AB160" s="90"/>
      <c r="AC160" s="91">
        <f t="shared" si="13"/>
        <v>3908.7359999999999</v>
      </c>
      <c r="AD160" s="91">
        <f t="shared" si="14"/>
        <v>0</v>
      </c>
      <c r="AE160" s="91">
        <f t="shared" si="12"/>
        <v>3908.7359999999999</v>
      </c>
      <c r="AF160"/>
    </row>
    <row r="161" spans="1:32" ht="24.95" customHeight="1" x14ac:dyDescent="0.4">
      <c r="A161" s="78">
        <v>158</v>
      </c>
      <c r="B161" s="79" t="s">
        <v>90</v>
      </c>
      <c r="C161" s="79" t="s">
        <v>312</v>
      </c>
      <c r="D161" s="79" t="s">
        <v>92</v>
      </c>
      <c r="E161" s="79" t="s">
        <v>168</v>
      </c>
      <c r="F161" s="79" t="s">
        <v>169</v>
      </c>
      <c r="G161" s="79">
        <v>34</v>
      </c>
      <c r="H161" s="79">
        <v>6</v>
      </c>
      <c r="I161" s="81">
        <v>1</v>
      </c>
      <c r="J161" s="82">
        <v>6</v>
      </c>
      <c r="K161" s="83"/>
      <c r="L161" s="84"/>
      <c r="M161" s="84"/>
      <c r="N161" s="85" t="s">
        <v>95</v>
      </c>
      <c r="O161" s="85">
        <v>2500</v>
      </c>
      <c r="P161" s="85"/>
      <c r="Q161" s="84"/>
      <c r="R161" s="86">
        <v>6</v>
      </c>
      <c r="S161" s="87"/>
      <c r="T161" s="88"/>
      <c r="U161" s="88"/>
      <c r="V161" s="89">
        <f t="shared" si="10"/>
        <v>0</v>
      </c>
      <c r="W161" s="89">
        <f t="shared" si="11"/>
        <v>0</v>
      </c>
      <c r="X161" s="90"/>
      <c r="Y161" s="82">
        <v>9</v>
      </c>
      <c r="Z161" s="82">
        <v>24</v>
      </c>
      <c r="AA161" s="82">
        <v>12</v>
      </c>
      <c r="AB161" s="90"/>
      <c r="AC161" s="91">
        <f t="shared" si="13"/>
        <v>15334.272000000001</v>
      </c>
      <c r="AD161" s="91">
        <f t="shared" si="14"/>
        <v>0</v>
      </c>
      <c r="AE161" s="91">
        <f t="shared" si="12"/>
        <v>15334.272000000001</v>
      </c>
      <c r="AF161"/>
    </row>
    <row r="162" spans="1:32" ht="24.95" customHeight="1" x14ac:dyDescent="0.4">
      <c r="A162" s="78">
        <v>159</v>
      </c>
      <c r="B162" s="79" t="s">
        <v>90</v>
      </c>
      <c r="C162" s="79" t="s">
        <v>312</v>
      </c>
      <c r="D162" s="79" t="s">
        <v>92</v>
      </c>
      <c r="E162" s="79" t="s">
        <v>93</v>
      </c>
      <c r="F162" s="79" t="s">
        <v>101</v>
      </c>
      <c r="G162" s="79">
        <v>26</v>
      </c>
      <c r="H162" s="79">
        <v>4</v>
      </c>
      <c r="I162" s="81">
        <v>1</v>
      </c>
      <c r="J162" s="82">
        <v>4</v>
      </c>
      <c r="K162" s="83"/>
      <c r="L162" s="84"/>
      <c r="M162" s="84"/>
      <c r="N162" s="85" t="s">
        <v>95</v>
      </c>
      <c r="O162" s="85">
        <v>1000</v>
      </c>
      <c r="P162" s="85"/>
      <c r="Q162" s="84"/>
      <c r="R162" s="86">
        <v>4</v>
      </c>
      <c r="S162" s="87"/>
      <c r="T162" s="88"/>
      <c r="U162" s="88"/>
      <c r="V162" s="89">
        <f t="shared" si="10"/>
        <v>0</v>
      </c>
      <c r="W162" s="89">
        <f t="shared" si="11"/>
        <v>0</v>
      </c>
      <c r="X162" s="90"/>
      <c r="Y162" s="82">
        <v>9</v>
      </c>
      <c r="Z162" s="82">
        <v>24</v>
      </c>
      <c r="AA162" s="82">
        <v>12</v>
      </c>
      <c r="AB162" s="90"/>
      <c r="AC162" s="91">
        <f t="shared" si="13"/>
        <v>7817.4719999999998</v>
      </c>
      <c r="AD162" s="91">
        <f t="shared" si="14"/>
        <v>0</v>
      </c>
      <c r="AE162" s="91">
        <f t="shared" si="12"/>
        <v>7817.4719999999998</v>
      </c>
      <c r="AF162"/>
    </row>
    <row r="163" spans="1:32" ht="36.75" customHeight="1" x14ac:dyDescent="0.4">
      <c r="A163" s="92"/>
      <c r="B163" s="93"/>
      <c r="C163" s="93"/>
      <c r="D163" s="93"/>
      <c r="E163" s="93"/>
      <c r="L163" s="94"/>
      <c r="S163" s="95"/>
      <c r="T163" s="95"/>
      <c r="U163" s="95"/>
      <c r="V163" s="96"/>
      <c r="W163" s="96"/>
      <c r="X163" s="90"/>
      <c r="AB163" s="90"/>
      <c r="AC163" s="97">
        <f>SUM(AC4:AC162)</f>
        <v>3329190.7200000016</v>
      </c>
      <c r="AD163" s="97">
        <f>SUM(AD4:AD162)</f>
        <v>0</v>
      </c>
      <c r="AE163" s="97">
        <f>SUM(AE4:AE162)</f>
        <v>3329190.7200000016</v>
      </c>
      <c r="AF163"/>
    </row>
    <row r="165" spans="1:32" x14ac:dyDescent="0.4">
      <c r="U165" s="117" t="s">
        <v>160</v>
      </c>
      <c r="V165" s="118"/>
      <c r="W165" s="119"/>
      <c r="X165" s="99">
        <f>SUM(V4:V162)</f>
        <v>0</v>
      </c>
    </row>
    <row r="166" spans="1:32" x14ac:dyDescent="0.4">
      <c r="U166" s="117" t="s">
        <v>161</v>
      </c>
      <c r="V166" s="118"/>
      <c r="W166" s="119"/>
      <c r="X166" s="99">
        <f>SUM(W4:W162)</f>
        <v>0</v>
      </c>
    </row>
    <row r="167" spans="1:32" x14ac:dyDescent="0.4">
      <c r="U167" s="117" t="s">
        <v>38</v>
      </c>
      <c r="V167" s="118"/>
      <c r="W167" s="119"/>
      <c r="X167" s="100"/>
    </row>
    <row r="168" spans="1:32" x14ac:dyDescent="0.4">
      <c r="U168" s="117" t="s">
        <v>39</v>
      </c>
      <c r="V168" s="118"/>
      <c r="W168" s="119"/>
      <c r="X168" s="100"/>
    </row>
    <row r="169" spans="1:32" x14ac:dyDescent="0.4">
      <c r="U169" s="117" t="s">
        <v>40</v>
      </c>
      <c r="V169" s="118"/>
      <c r="W169" s="119"/>
      <c r="X169" s="100"/>
    </row>
    <row r="170" spans="1:32" x14ac:dyDescent="0.4">
      <c r="U170" s="117" t="s">
        <v>162</v>
      </c>
      <c r="V170" s="118"/>
      <c r="W170" s="119"/>
      <c r="X170" s="100"/>
    </row>
    <row r="171" spans="1:32" x14ac:dyDescent="0.4">
      <c r="U171" s="117" t="s">
        <v>163</v>
      </c>
      <c r="V171" s="118"/>
      <c r="W171" s="119"/>
      <c r="X171" s="99">
        <f>SUM(X165:X170)</f>
        <v>0</v>
      </c>
    </row>
    <row r="172" spans="1:32" x14ac:dyDescent="0.4">
      <c r="U172" s="117" t="s">
        <v>164</v>
      </c>
      <c r="V172" s="118"/>
      <c r="W172" s="119"/>
      <c r="X172" s="99">
        <f>X171*1.1</f>
        <v>0</v>
      </c>
    </row>
  </sheetData>
  <autoFilter ref="A3:AF3"/>
  <mergeCells count="13">
    <mergeCell ref="AE2:AE3"/>
    <mergeCell ref="U172:W172"/>
    <mergeCell ref="U166:W166"/>
    <mergeCell ref="U167:W167"/>
    <mergeCell ref="U168:W168"/>
    <mergeCell ref="U169:W169"/>
    <mergeCell ref="U170:W170"/>
    <mergeCell ref="U171:W171"/>
    <mergeCell ref="U165:W165"/>
    <mergeCell ref="E2:J2"/>
    <mergeCell ref="L2:R2"/>
    <mergeCell ref="Y2:AA2"/>
    <mergeCell ref="AC2:AD2"/>
  </mergeCells>
  <phoneticPr fontId="5"/>
  <conditionalFormatting sqref="B4:J162 L4:R162">
    <cfRule type="containsBlanks" dxfId="19" priority="2">
      <formula>LEN(TRIM(B4))=0</formula>
    </cfRule>
  </conditionalFormatting>
  <conditionalFormatting sqref="Y4:AA162">
    <cfRule type="containsBlanks" dxfId="18" priority="1">
      <formula>LEN(TRIM(Y4))=0</formula>
    </cfRule>
  </conditionalFormatting>
  <dataValidations count="1">
    <dataValidation type="list" allowBlank="1" showInputMessage="1" showErrorMessage="1" sqref="L4:L16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67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313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90</v>
      </c>
      <c r="C4" s="79" t="s">
        <v>314</v>
      </c>
      <c r="D4" s="79" t="s">
        <v>92</v>
      </c>
      <c r="E4" s="79" t="s">
        <v>315</v>
      </c>
      <c r="F4" s="79" t="s">
        <v>101</v>
      </c>
      <c r="G4" s="79">
        <v>19</v>
      </c>
      <c r="H4" s="80">
        <v>1</v>
      </c>
      <c r="I4" s="81">
        <v>1</v>
      </c>
      <c r="J4" s="82">
        <v>1</v>
      </c>
      <c r="K4" s="83"/>
      <c r="L4" s="84"/>
      <c r="M4" s="84"/>
      <c r="N4" s="85" t="s">
        <v>115</v>
      </c>
      <c r="O4" s="85">
        <v>700</v>
      </c>
      <c r="P4" s="85"/>
      <c r="Q4" s="84"/>
      <c r="R4" s="86">
        <v>1</v>
      </c>
      <c r="S4" s="87"/>
      <c r="T4" s="88"/>
      <c r="U4" s="88"/>
      <c r="V4" s="89">
        <f t="shared" ref="V4:V57" si="0">T4*R4</f>
        <v>0</v>
      </c>
      <c r="W4" s="89">
        <f t="shared" ref="W4:W5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1428.192</v>
      </c>
      <c r="AD4" s="91">
        <f>Q4*R4*Y4*Z4*AA4/1000*$AB$1</f>
        <v>0</v>
      </c>
      <c r="AE4" s="91">
        <f t="shared" ref="AE4:AE57" si="2">AC4-AD4</f>
        <v>1428.192</v>
      </c>
      <c r="AF4"/>
    </row>
    <row r="5" spans="1:32" ht="24.95" customHeight="1" x14ac:dyDescent="0.4">
      <c r="A5" s="78">
        <v>2</v>
      </c>
      <c r="B5" s="79" t="s">
        <v>90</v>
      </c>
      <c r="C5" s="79" t="s">
        <v>316</v>
      </c>
      <c r="D5" s="79" t="s">
        <v>92</v>
      </c>
      <c r="E5" s="79" t="s">
        <v>291</v>
      </c>
      <c r="F5" s="79" t="s">
        <v>292</v>
      </c>
      <c r="G5" s="79">
        <v>48</v>
      </c>
      <c r="H5" s="80">
        <v>4</v>
      </c>
      <c r="I5" s="81">
        <v>3</v>
      </c>
      <c r="J5" s="82">
        <v>12</v>
      </c>
      <c r="K5" s="83"/>
      <c r="L5" s="84"/>
      <c r="M5" s="84"/>
      <c r="N5" s="85" t="s">
        <v>95</v>
      </c>
      <c r="O5" s="85">
        <v>2200</v>
      </c>
      <c r="P5" s="85"/>
      <c r="Q5" s="84"/>
      <c r="R5" s="86">
        <v>12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57" si="3">G5*J5*Y5*Z5*AA5/1000*$AB$1</f>
        <v>43296.767999999996</v>
      </c>
      <c r="AD5" s="91">
        <f t="shared" ref="AD5:AD57" si="4">Q5*R5*Y5*Z5*AA5/1000*$AB$1</f>
        <v>0</v>
      </c>
      <c r="AE5" s="91">
        <f t="shared" si="2"/>
        <v>43296.767999999996</v>
      </c>
      <c r="AF5"/>
    </row>
    <row r="6" spans="1:32" ht="24.95" customHeight="1" x14ac:dyDescent="0.4">
      <c r="A6" s="78">
        <v>3</v>
      </c>
      <c r="B6" s="79" t="s">
        <v>90</v>
      </c>
      <c r="C6" s="79" t="s">
        <v>316</v>
      </c>
      <c r="D6" s="79" t="s">
        <v>92</v>
      </c>
      <c r="E6" s="79" t="s">
        <v>317</v>
      </c>
      <c r="F6" s="79" t="s">
        <v>179</v>
      </c>
      <c r="G6" s="79">
        <v>45</v>
      </c>
      <c r="H6" s="80">
        <v>3</v>
      </c>
      <c r="I6" s="81">
        <v>1</v>
      </c>
      <c r="J6" s="82">
        <v>3</v>
      </c>
      <c r="K6" s="83"/>
      <c r="L6" s="84"/>
      <c r="M6" s="84"/>
      <c r="N6" s="85" t="s">
        <v>95</v>
      </c>
      <c r="O6" s="85">
        <v>1800</v>
      </c>
      <c r="P6" s="85"/>
      <c r="Q6" s="84"/>
      <c r="R6" s="86">
        <v>3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10147.68</v>
      </c>
      <c r="AD6" s="91">
        <f t="shared" si="4"/>
        <v>0</v>
      </c>
      <c r="AE6" s="91">
        <f t="shared" si="2"/>
        <v>10147.68</v>
      </c>
      <c r="AF6"/>
    </row>
    <row r="7" spans="1:32" ht="24.95" customHeight="1" x14ac:dyDescent="0.4">
      <c r="A7" s="78">
        <v>4</v>
      </c>
      <c r="B7" s="79" t="s">
        <v>90</v>
      </c>
      <c r="C7" s="79" t="s">
        <v>316</v>
      </c>
      <c r="D7" s="79" t="s">
        <v>92</v>
      </c>
      <c r="E7" s="79" t="s">
        <v>318</v>
      </c>
      <c r="F7" s="79" t="s">
        <v>319</v>
      </c>
      <c r="G7" s="79">
        <v>95</v>
      </c>
      <c r="H7" s="80">
        <v>4</v>
      </c>
      <c r="I7" s="81">
        <v>1</v>
      </c>
      <c r="J7" s="82">
        <v>4</v>
      </c>
      <c r="K7" s="83"/>
      <c r="L7" s="84"/>
      <c r="M7" s="84"/>
      <c r="N7" s="85" t="s">
        <v>95</v>
      </c>
      <c r="O7" s="85">
        <v>2100</v>
      </c>
      <c r="P7" s="85"/>
      <c r="Q7" s="84"/>
      <c r="R7" s="86">
        <v>4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28563.84</v>
      </c>
      <c r="AD7" s="91">
        <f t="shared" si="4"/>
        <v>0</v>
      </c>
      <c r="AE7" s="91">
        <f t="shared" si="2"/>
        <v>28563.84</v>
      </c>
      <c r="AF7"/>
    </row>
    <row r="8" spans="1:32" ht="24.95" customHeight="1" x14ac:dyDescent="0.4">
      <c r="A8" s="78">
        <v>5</v>
      </c>
      <c r="B8" s="79" t="s">
        <v>90</v>
      </c>
      <c r="C8" s="79" t="s">
        <v>316</v>
      </c>
      <c r="D8" s="79" t="s">
        <v>92</v>
      </c>
      <c r="E8" s="79" t="s">
        <v>105</v>
      </c>
      <c r="F8" s="79" t="s">
        <v>320</v>
      </c>
      <c r="G8" s="79">
        <v>60</v>
      </c>
      <c r="H8" s="80">
        <v>4</v>
      </c>
      <c r="I8" s="81">
        <v>1</v>
      </c>
      <c r="J8" s="82">
        <v>4</v>
      </c>
      <c r="K8" s="83"/>
      <c r="L8" s="84"/>
      <c r="M8" s="84"/>
      <c r="N8" s="85" t="s">
        <v>115</v>
      </c>
      <c r="O8" s="85">
        <v>1000</v>
      </c>
      <c r="P8" s="85"/>
      <c r="Q8" s="84"/>
      <c r="R8" s="86">
        <v>4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18040.32</v>
      </c>
      <c r="AD8" s="91">
        <f t="shared" si="4"/>
        <v>0</v>
      </c>
      <c r="AE8" s="91">
        <f t="shared" si="2"/>
        <v>18040.32</v>
      </c>
      <c r="AF8"/>
    </row>
    <row r="9" spans="1:32" ht="24.95" customHeight="1" x14ac:dyDescent="0.4">
      <c r="A9" s="78">
        <v>6</v>
      </c>
      <c r="B9" s="79" t="s">
        <v>90</v>
      </c>
      <c r="C9" s="79" t="s">
        <v>185</v>
      </c>
      <c r="D9" s="79" t="s">
        <v>92</v>
      </c>
      <c r="E9" s="79" t="s">
        <v>168</v>
      </c>
      <c r="F9" s="79" t="s">
        <v>321</v>
      </c>
      <c r="G9" s="79">
        <v>34</v>
      </c>
      <c r="H9" s="80">
        <v>4</v>
      </c>
      <c r="I9" s="81">
        <v>2</v>
      </c>
      <c r="J9" s="82">
        <v>8</v>
      </c>
      <c r="K9" s="83"/>
      <c r="L9" s="84"/>
      <c r="M9" s="84"/>
      <c r="N9" s="85" t="s">
        <v>95</v>
      </c>
      <c r="O9" s="85">
        <v>2500</v>
      </c>
      <c r="P9" s="85"/>
      <c r="Q9" s="84"/>
      <c r="R9" s="86">
        <v>8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20445.696</v>
      </c>
      <c r="AD9" s="91">
        <f t="shared" si="4"/>
        <v>0</v>
      </c>
      <c r="AE9" s="91">
        <f t="shared" si="2"/>
        <v>20445.696</v>
      </c>
      <c r="AF9"/>
    </row>
    <row r="10" spans="1:32" ht="24.95" customHeight="1" x14ac:dyDescent="0.4">
      <c r="A10" s="78">
        <v>7</v>
      </c>
      <c r="B10" s="79" t="s">
        <v>90</v>
      </c>
      <c r="C10" s="79" t="s">
        <v>185</v>
      </c>
      <c r="D10" s="79" t="s">
        <v>92</v>
      </c>
      <c r="E10" s="79" t="s">
        <v>322</v>
      </c>
      <c r="F10" s="79" t="s">
        <v>179</v>
      </c>
      <c r="G10" s="79">
        <v>26</v>
      </c>
      <c r="H10" s="80">
        <v>2</v>
      </c>
      <c r="I10" s="81">
        <v>1</v>
      </c>
      <c r="J10" s="82">
        <v>2</v>
      </c>
      <c r="K10" s="83"/>
      <c r="L10" s="84"/>
      <c r="M10" s="84"/>
      <c r="N10" s="85" t="s">
        <v>95</v>
      </c>
      <c r="O10" s="85">
        <v>1100</v>
      </c>
      <c r="P10" s="85"/>
      <c r="Q10" s="84"/>
      <c r="R10" s="86">
        <v>2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3908.7359999999999</v>
      </c>
      <c r="AD10" s="91">
        <f t="shared" si="4"/>
        <v>0</v>
      </c>
      <c r="AE10" s="91">
        <f t="shared" si="2"/>
        <v>3908.7359999999999</v>
      </c>
      <c r="AF10"/>
    </row>
    <row r="11" spans="1:32" ht="24.95" customHeight="1" x14ac:dyDescent="0.4">
      <c r="A11" s="78">
        <v>8</v>
      </c>
      <c r="B11" s="79" t="s">
        <v>90</v>
      </c>
      <c r="C11" s="79" t="s">
        <v>323</v>
      </c>
      <c r="D11" s="79" t="s">
        <v>92</v>
      </c>
      <c r="E11" s="79" t="s">
        <v>168</v>
      </c>
      <c r="F11" s="79" t="s">
        <v>321</v>
      </c>
      <c r="G11" s="79">
        <v>34</v>
      </c>
      <c r="H11" s="80">
        <v>1</v>
      </c>
      <c r="I11" s="81">
        <v>1</v>
      </c>
      <c r="J11" s="82">
        <v>1</v>
      </c>
      <c r="K11" s="83"/>
      <c r="L11" s="84"/>
      <c r="M11" s="84"/>
      <c r="N11" s="85" t="s">
        <v>95</v>
      </c>
      <c r="O11" s="85">
        <v>2500</v>
      </c>
      <c r="P11" s="85"/>
      <c r="Q11" s="84"/>
      <c r="R11" s="86">
        <v>1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2555.712</v>
      </c>
      <c r="AD11" s="91">
        <f t="shared" si="4"/>
        <v>0</v>
      </c>
      <c r="AE11" s="91">
        <f t="shared" si="2"/>
        <v>2555.712</v>
      </c>
      <c r="AF11"/>
    </row>
    <row r="12" spans="1:32" ht="24.95" customHeight="1" x14ac:dyDescent="0.4">
      <c r="A12" s="78">
        <v>9</v>
      </c>
      <c r="B12" s="79" t="s">
        <v>90</v>
      </c>
      <c r="C12" s="79" t="s">
        <v>323</v>
      </c>
      <c r="D12" s="79" t="s">
        <v>92</v>
      </c>
      <c r="E12" s="79" t="s">
        <v>93</v>
      </c>
      <c r="F12" s="79" t="s">
        <v>271</v>
      </c>
      <c r="G12" s="79">
        <v>26</v>
      </c>
      <c r="H12" s="80">
        <v>1</v>
      </c>
      <c r="I12" s="81">
        <v>1</v>
      </c>
      <c r="J12" s="82">
        <v>1</v>
      </c>
      <c r="K12" s="83"/>
      <c r="L12" s="84"/>
      <c r="M12" s="84"/>
      <c r="N12" s="85" t="s">
        <v>95</v>
      </c>
      <c r="O12" s="85">
        <v>1000</v>
      </c>
      <c r="P12" s="85"/>
      <c r="Q12" s="84"/>
      <c r="R12" s="86">
        <v>1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1954.3679999999999</v>
      </c>
      <c r="AD12" s="91">
        <f t="shared" si="4"/>
        <v>0</v>
      </c>
      <c r="AE12" s="91">
        <f t="shared" si="2"/>
        <v>1954.3679999999999</v>
      </c>
      <c r="AF12"/>
    </row>
    <row r="13" spans="1:32" ht="24.95" customHeight="1" x14ac:dyDescent="0.4">
      <c r="A13" s="78">
        <v>10</v>
      </c>
      <c r="B13" s="79" t="s">
        <v>90</v>
      </c>
      <c r="C13" s="79" t="s">
        <v>314</v>
      </c>
      <c r="D13" s="79" t="s">
        <v>92</v>
      </c>
      <c r="E13" s="79" t="s">
        <v>315</v>
      </c>
      <c r="F13" s="79" t="s">
        <v>101</v>
      </c>
      <c r="G13" s="79">
        <v>19</v>
      </c>
      <c r="H13" s="80">
        <v>1</v>
      </c>
      <c r="I13" s="81">
        <v>1</v>
      </c>
      <c r="J13" s="82">
        <v>1</v>
      </c>
      <c r="K13" s="83"/>
      <c r="L13" s="84"/>
      <c r="M13" s="84"/>
      <c r="N13" s="85" t="s">
        <v>115</v>
      </c>
      <c r="O13" s="85">
        <v>700</v>
      </c>
      <c r="P13" s="85"/>
      <c r="Q13" s="84"/>
      <c r="R13" s="86">
        <v>1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1428.192</v>
      </c>
      <c r="AD13" s="91">
        <f t="shared" si="4"/>
        <v>0</v>
      </c>
      <c r="AE13" s="91">
        <f t="shared" si="2"/>
        <v>1428.192</v>
      </c>
      <c r="AF13"/>
    </row>
    <row r="14" spans="1:32" ht="24.95" customHeight="1" x14ac:dyDescent="0.4">
      <c r="A14" s="78">
        <v>11</v>
      </c>
      <c r="B14" s="79" t="s">
        <v>90</v>
      </c>
      <c r="C14" s="79" t="s">
        <v>324</v>
      </c>
      <c r="D14" s="79" t="s">
        <v>92</v>
      </c>
      <c r="E14" s="79" t="s">
        <v>168</v>
      </c>
      <c r="F14" s="79" t="s">
        <v>321</v>
      </c>
      <c r="G14" s="79">
        <v>34</v>
      </c>
      <c r="H14" s="80">
        <v>2</v>
      </c>
      <c r="I14" s="81">
        <v>2</v>
      </c>
      <c r="J14" s="82">
        <v>4</v>
      </c>
      <c r="K14" s="83"/>
      <c r="L14" s="84"/>
      <c r="M14" s="84"/>
      <c r="N14" s="85" t="s">
        <v>95</v>
      </c>
      <c r="O14" s="85">
        <v>2500</v>
      </c>
      <c r="P14" s="85"/>
      <c r="Q14" s="84"/>
      <c r="R14" s="86">
        <v>4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10222.848</v>
      </c>
      <c r="AD14" s="91">
        <f t="shared" si="4"/>
        <v>0</v>
      </c>
      <c r="AE14" s="91">
        <f t="shared" si="2"/>
        <v>10222.848</v>
      </c>
      <c r="AF14"/>
    </row>
    <row r="15" spans="1:32" ht="24.95" customHeight="1" x14ac:dyDescent="0.4">
      <c r="A15" s="78">
        <v>12</v>
      </c>
      <c r="B15" s="79" t="s">
        <v>90</v>
      </c>
      <c r="C15" s="79" t="s">
        <v>324</v>
      </c>
      <c r="D15" s="79" t="s">
        <v>92</v>
      </c>
      <c r="E15" s="79" t="s">
        <v>322</v>
      </c>
      <c r="F15" s="79" t="s">
        <v>179</v>
      </c>
      <c r="G15" s="79">
        <v>26</v>
      </c>
      <c r="H15" s="80">
        <v>1</v>
      </c>
      <c r="I15" s="81">
        <v>1</v>
      </c>
      <c r="J15" s="82">
        <v>1</v>
      </c>
      <c r="K15" s="83"/>
      <c r="L15" s="84"/>
      <c r="M15" s="84"/>
      <c r="N15" s="85" t="s">
        <v>95</v>
      </c>
      <c r="O15" s="85">
        <v>1100</v>
      </c>
      <c r="P15" s="85"/>
      <c r="Q15" s="84"/>
      <c r="R15" s="86">
        <v>1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1954.3679999999999</v>
      </c>
      <c r="AD15" s="91">
        <f t="shared" si="4"/>
        <v>0</v>
      </c>
      <c r="AE15" s="91">
        <f t="shared" si="2"/>
        <v>1954.3679999999999</v>
      </c>
      <c r="AF15"/>
    </row>
    <row r="16" spans="1:32" ht="24.95" customHeight="1" x14ac:dyDescent="0.4">
      <c r="A16" s="78">
        <v>13</v>
      </c>
      <c r="B16" s="79" t="s">
        <v>90</v>
      </c>
      <c r="C16" s="79" t="s">
        <v>325</v>
      </c>
      <c r="D16" s="79" t="s">
        <v>92</v>
      </c>
      <c r="E16" s="79" t="s">
        <v>168</v>
      </c>
      <c r="F16" s="79" t="s">
        <v>321</v>
      </c>
      <c r="G16" s="79">
        <v>34</v>
      </c>
      <c r="H16" s="80">
        <v>2</v>
      </c>
      <c r="I16" s="81">
        <v>2</v>
      </c>
      <c r="J16" s="82">
        <v>4</v>
      </c>
      <c r="K16" s="83"/>
      <c r="L16" s="84"/>
      <c r="M16" s="84"/>
      <c r="N16" s="85" t="s">
        <v>95</v>
      </c>
      <c r="O16" s="85">
        <v>2500</v>
      </c>
      <c r="P16" s="85"/>
      <c r="Q16" s="84"/>
      <c r="R16" s="86">
        <v>4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10222.848</v>
      </c>
      <c r="AD16" s="91">
        <f t="shared" si="4"/>
        <v>0</v>
      </c>
      <c r="AE16" s="91">
        <f t="shared" si="2"/>
        <v>10222.848</v>
      </c>
      <c r="AF16"/>
    </row>
    <row r="17" spans="1:32" ht="24.95" customHeight="1" x14ac:dyDescent="0.4">
      <c r="A17" s="78">
        <v>14</v>
      </c>
      <c r="B17" s="79" t="s">
        <v>90</v>
      </c>
      <c r="C17" s="79" t="s">
        <v>325</v>
      </c>
      <c r="D17" s="79" t="s">
        <v>92</v>
      </c>
      <c r="E17" s="79" t="s">
        <v>322</v>
      </c>
      <c r="F17" s="79" t="s">
        <v>179</v>
      </c>
      <c r="G17" s="79">
        <v>26</v>
      </c>
      <c r="H17" s="80">
        <v>1</v>
      </c>
      <c r="I17" s="81">
        <v>1</v>
      </c>
      <c r="J17" s="82">
        <v>1</v>
      </c>
      <c r="K17" s="83"/>
      <c r="L17" s="84"/>
      <c r="M17" s="84"/>
      <c r="N17" s="85" t="s">
        <v>95</v>
      </c>
      <c r="O17" s="85">
        <v>1100</v>
      </c>
      <c r="P17" s="85"/>
      <c r="Q17" s="84"/>
      <c r="R17" s="86">
        <v>1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1954.3679999999999</v>
      </c>
      <c r="AD17" s="91">
        <f t="shared" si="4"/>
        <v>0</v>
      </c>
      <c r="AE17" s="91">
        <f t="shared" si="2"/>
        <v>1954.3679999999999</v>
      </c>
      <c r="AF17"/>
    </row>
    <row r="18" spans="1:32" ht="24.95" customHeight="1" x14ac:dyDescent="0.4">
      <c r="A18" s="78">
        <v>15</v>
      </c>
      <c r="B18" s="79" t="s">
        <v>90</v>
      </c>
      <c r="C18" s="79" t="s">
        <v>326</v>
      </c>
      <c r="D18" s="79" t="s">
        <v>92</v>
      </c>
      <c r="E18" s="79" t="s">
        <v>168</v>
      </c>
      <c r="F18" s="79" t="s">
        <v>321</v>
      </c>
      <c r="G18" s="79">
        <v>34</v>
      </c>
      <c r="H18" s="80">
        <v>2</v>
      </c>
      <c r="I18" s="81">
        <v>2</v>
      </c>
      <c r="J18" s="82">
        <v>4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4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10222.848</v>
      </c>
      <c r="AD18" s="91">
        <f t="shared" si="4"/>
        <v>0</v>
      </c>
      <c r="AE18" s="91">
        <f t="shared" si="2"/>
        <v>10222.848</v>
      </c>
      <c r="AF18"/>
    </row>
    <row r="19" spans="1:32" ht="24.95" customHeight="1" x14ac:dyDescent="0.4">
      <c r="A19" s="78">
        <v>16</v>
      </c>
      <c r="B19" s="79" t="s">
        <v>90</v>
      </c>
      <c r="C19" s="79" t="s">
        <v>326</v>
      </c>
      <c r="D19" s="79" t="s">
        <v>92</v>
      </c>
      <c r="E19" s="79" t="s">
        <v>322</v>
      </c>
      <c r="F19" s="79" t="s">
        <v>179</v>
      </c>
      <c r="G19" s="79">
        <v>26</v>
      </c>
      <c r="H19" s="80">
        <v>1</v>
      </c>
      <c r="I19" s="81">
        <v>1</v>
      </c>
      <c r="J19" s="82">
        <v>1</v>
      </c>
      <c r="K19" s="83"/>
      <c r="L19" s="84"/>
      <c r="M19" s="84"/>
      <c r="N19" s="85" t="s">
        <v>95</v>
      </c>
      <c r="O19" s="85">
        <v>1100</v>
      </c>
      <c r="P19" s="85"/>
      <c r="Q19" s="84"/>
      <c r="R19" s="86">
        <v>1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1954.3679999999999</v>
      </c>
      <c r="AD19" s="91">
        <f t="shared" si="4"/>
        <v>0</v>
      </c>
      <c r="AE19" s="91">
        <f t="shared" si="2"/>
        <v>1954.3679999999999</v>
      </c>
      <c r="AF19"/>
    </row>
    <row r="20" spans="1:32" ht="24.95" customHeight="1" x14ac:dyDescent="0.4">
      <c r="A20" s="78">
        <v>17</v>
      </c>
      <c r="B20" s="79" t="s">
        <v>90</v>
      </c>
      <c r="C20" s="79" t="s">
        <v>327</v>
      </c>
      <c r="D20" s="79" t="s">
        <v>92</v>
      </c>
      <c r="E20" s="79" t="s">
        <v>168</v>
      </c>
      <c r="F20" s="79" t="s">
        <v>321</v>
      </c>
      <c r="G20" s="79">
        <v>34</v>
      </c>
      <c r="H20" s="80">
        <v>2</v>
      </c>
      <c r="I20" s="81">
        <v>1</v>
      </c>
      <c r="J20" s="82">
        <v>2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2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5111.424</v>
      </c>
      <c r="AD20" s="91">
        <f t="shared" si="4"/>
        <v>0</v>
      </c>
      <c r="AE20" s="91">
        <f t="shared" si="2"/>
        <v>5111.424</v>
      </c>
      <c r="AF20"/>
    </row>
    <row r="21" spans="1:32" ht="24.95" customHeight="1" x14ac:dyDescent="0.4">
      <c r="A21" s="78">
        <v>18</v>
      </c>
      <c r="B21" s="79" t="s">
        <v>90</v>
      </c>
      <c r="C21" s="79" t="s">
        <v>180</v>
      </c>
      <c r="D21" s="79" t="s">
        <v>92</v>
      </c>
      <c r="E21" s="79" t="s">
        <v>322</v>
      </c>
      <c r="F21" s="79" t="s">
        <v>179</v>
      </c>
      <c r="G21" s="79">
        <v>26</v>
      </c>
      <c r="H21" s="80">
        <v>2</v>
      </c>
      <c r="I21" s="81">
        <v>1</v>
      </c>
      <c r="J21" s="82">
        <v>2</v>
      </c>
      <c r="K21" s="83"/>
      <c r="L21" s="84"/>
      <c r="M21" s="84"/>
      <c r="N21" s="85" t="s">
        <v>95</v>
      </c>
      <c r="O21" s="85">
        <v>1100</v>
      </c>
      <c r="P21" s="85"/>
      <c r="Q21" s="84"/>
      <c r="R21" s="86">
        <v>2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3908.7359999999999</v>
      </c>
      <c r="AD21" s="91">
        <f t="shared" si="4"/>
        <v>0</v>
      </c>
      <c r="AE21" s="91">
        <f t="shared" si="2"/>
        <v>3908.7359999999999</v>
      </c>
      <c r="AF21"/>
    </row>
    <row r="22" spans="1:32" ht="24.95" customHeight="1" x14ac:dyDescent="0.4">
      <c r="A22" s="78">
        <v>19</v>
      </c>
      <c r="B22" s="79" t="s">
        <v>90</v>
      </c>
      <c r="C22" s="79" t="s">
        <v>314</v>
      </c>
      <c r="D22" s="79" t="s">
        <v>92</v>
      </c>
      <c r="E22" s="79" t="s">
        <v>315</v>
      </c>
      <c r="F22" s="79" t="s">
        <v>101</v>
      </c>
      <c r="G22" s="79">
        <v>19</v>
      </c>
      <c r="H22" s="80">
        <v>1</v>
      </c>
      <c r="I22" s="81">
        <v>1</v>
      </c>
      <c r="J22" s="82">
        <v>1</v>
      </c>
      <c r="K22" s="83"/>
      <c r="L22" s="84"/>
      <c r="M22" s="84"/>
      <c r="N22" s="85" t="s">
        <v>115</v>
      </c>
      <c r="O22" s="85">
        <v>700</v>
      </c>
      <c r="P22" s="85"/>
      <c r="Q22" s="84"/>
      <c r="R22" s="86">
        <v>1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1428.192</v>
      </c>
      <c r="AD22" s="91">
        <f t="shared" si="4"/>
        <v>0</v>
      </c>
      <c r="AE22" s="91">
        <f t="shared" si="2"/>
        <v>1428.192</v>
      </c>
      <c r="AF22"/>
    </row>
    <row r="23" spans="1:32" ht="24.95" customHeight="1" x14ac:dyDescent="0.4">
      <c r="A23" s="78">
        <v>20</v>
      </c>
      <c r="B23" s="79" t="s">
        <v>90</v>
      </c>
      <c r="C23" s="79" t="s">
        <v>183</v>
      </c>
      <c r="D23" s="79" t="s">
        <v>92</v>
      </c>
      <c r="E23" s="79" t="s">
        <v>322</v>
      </c>
      <c r="F23" s="79" t="s">
        <v>179</v>
      </c>
      <c r="G23" s="79">
        <v>26</v>
      </c>
      <c r="H23" s="80">
        <v>8</v>
      </c>
      <c r="I23" s="81">
        <v>1</v>
      </c>
      <c r="J23" s="82">
        <v>8</v>
      </c>
      <c r="K23" s="83"/>
      <c r="L23" s="84"/>
      <c r="M23" s="84"/>
      <c r="N23" s="85" t="s">
        <v>95</v>
      </c>
      <c r="O23" s="85">
        <v>1100</v>
      </c>
      <c r="P23" s="85"/>
      <c r="Q23" s="84"/>
      <c r="R23" s="86">
        <v>8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15634.944</v>
      </c>
      <c r="AD23" s="91">
        <f t="shared" si="4"/>
        <v>0</v>
      </c>
      <c r="AE23" s="91">
        <f t="shared" si="2"/>
        <v>15634.944</v>
      </c>
      <c r="AF23"/>
    </row>
    <row r="24" spans="1:32" ht="24.95" customHeight="1" x14ac:dyDescent="0.4">
      <c r="A24" s="78">
        <v>21</v>
      </c>
      <c r="B24" s="79" t="s">
        <v>90</v>
      </c>
      <c r="C24" s="79" t="s">
        <v>183</v>
      </c>
      <c r="D24" s="79" t="s">
        <v>92</v>
      </c>
      <c r="E24" s="79" t="s">
        <v>168</v>
      </c>
      <c r="F24" s="79" t="s">
        <v>328</v>
      </c>
      <c r="G24" s="79">
        <v>34</v>
      </c>
      <c r="H24" s="80">
        <v>1</v>
      </c>
      <c r="I24" s="81">
        <v>1</v>
      </c>
      <c r="J24" s="82">
        <v>1</v>
      </c>
      <c r="K24" s="83"/>
      <c r="L24" s="84"/>
      <c r="M24" s="84"/>
      <c r="N24" s="85" t="s">
        <v>95</v>
      </c>
      <c r="O24" s="85">
        <v>2500</v>
      </c>
      <c r="P24" s="85"/>
      <c r="Q24" s="84"/>
      <c r="R24" s="86">
        <v>1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2555.712</v>
      </c>
      <c r="AD24" s="91">
        <f t="shared" si="4"/>
        <v>0</v>
      </c>
      <c r="AE24" s="91">
        <f t="shared" si="2"/>
        <v>2555.712</v>
      </c>
      <c r="AF24"/>
    </row>
    <row r="25" spans="1:32" ht="24.95" customHeight="1" x14ac:dyDescent="0.4">
      <c r="A25" s="78">
        <v>22</v>
      </c>
      <c r="B25" s="79" t="s">
        <v>90</v>
      </c>
      <c r="C25" s="79" t="s">
        <v>176</v>
      </c>
      <c r="D25" s="79" t="s">
        <v>92</v>
      </c>
      <c r="E25" s="79" t="s">
        <v>322</v>
      </c>
      <c r="F25" s="79" t="s">
        <v>179</v>
      </c>
      <c r="G25" s="79">
        <v>26</v>
      </c>
      <c r="H25" s="80">
        <v>7</v>
      </c>
      <c r="I25" s="81">
        <v>1</v>
      </c>
      <c r="J25" s="82">
        <v>7</v>
      </c>
      <c r="K25" s="83"/>
      <c r="L25" s="84"/>
      <c r="M25" s="84"/>
      <c r="N25" s="85" t="s">
        <v>95</v>
      </c>
      <c r="O25" s="85">
        <v>1100</v>
      </c>
      <c r="P25" s="85"/>
      <c r="Q25" s="84"/>
      <c r="R25" s="86">
        <v>7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13680.576000000001</v>
      </c>
      <c r="AD25" s="91">
        <f t="shared" si="4"/>
        <v>0</v>
      </c>
      <c r="AE25" s="91">
        <f t="shared" si="2"/>
        <v>13680.576000000001</v>
      </c>
      <c r="AF25"/>
    </row>
    <row r="26" spans="1:32" ht="24.95" customHeight="1" x14ac:dyDescent="0.4">
      <c r="A26" s="78">
        <v>23</v>
      </c>
      <c r="B26" s="79" t="s">
        <v>90</v>
      </c>
      <c r="C26" s="79" t="s">
        <v>176</v>
      </c>
      <c r="D26" s="79" t="s">
        <v>92</v>
      </c>
      <c r="E26" s="79" t="s">
        <v>168</v>
      </c>
      <c r="F26" s="79" t="s">
        <v>328</v>
      </c>
      <c r="G26" s="79">
        <v>34</v>
      </c>
      <c r="H26" s="80">
        <v>1</v>
      </c>
      <c r="I26" s="81">
        <v>1</v>
      </c>
      <c r="J26" s="82">
        <v>1</v>
      </c>
      <c r="K26" s="83"/>
      <c r="L26" s="84"/>
      <c r="M26" s="84"/>
      <c r="N26" s="85" t="s">
        <v>95</v>
      </c>
      <c r="O26" s="85">
        <v>2500</v>
      </c>
      <c r="P26" s="85"/>
      <c r="Q26" s="84"/>
      <c r="R26" s="86">
        <v>1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2555.712</v>
      </c>
      <c r="AD26" s="91">
        <f t="shared" si="4"/>
        <v>0</v>
      </c>
      <c r="AE26" s="91">
        <f t="shared" si="2"/>
        <v>2555.712</v>
      </c>
      <c r="AF26"/>
    </row>
    <row r="27" spans="1:32" ht="24.95" customHeight="1" x14ac:dyDescent="0.4">
      <c r="A27" s="78">
        <v>24</v>
      </c>
      <c r="B27" s="79" t="s">
        <v>90</v>
      </c>
      <c r="C27" s="79" t="s">
        <v>184</v>
      </c>
      <c r="D27" s="79" t="s">
        <v>92</v>
      </c>
      <c r="E27" s="79" t="s">
        <v>291</v>
      </c>
      <c r="F27" s="79" t="s">
        <v>292</v>
      </c>
      <c r="G27" s="79">
        <v>48</v>
      </c>
      <c r="H27" s="80">
        <v>2</v>
      </c>
      <c r="I27" s="81">
        <v>3</v>
      </c>
      <c r="J27" s="82">
        <v>6</v>
      </c>
      <c r="K27" s="83"/>
      <c r="L27" s="84"/>
      <c r="M27" s="84"/>
      <c r="N27" s="85" t="s">
        <v>95</v>
      </c>
      <c r="O27" s="85">
        <v>2200</v>
      </c>
      <c r="P27" s="85"/>
      <c r="Q27" s="84"/>
      <c r="R27" s="86">
        <v>6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21648.383999999998</v>
      </c>
      <c r="AD27" s="91">
        <f t="shared" si="4"/>
        <v>0</v>
      </c>
      <c r="AE27" s="91">
        <f t="shared" si="2"/>
        <v>21648.383999999998</v>
      </c>
      <c r="AF27"/>
    </row>
    <row r="28" spans="1:32" ht="24.95" customHeight="1" x14ac:dyDescent="0.4">
      <c r="A28" s="78">
        <v>25</v>
      </c>
      <c r="B28" s="79" t="s">
        <v>90</v>
      </c>
      <c r="C28" s="79" t="s">
        <v>329</v>
      </c>
      <c r="D28" s="79" t="s">
        <v>92</v>
      </c>
      <c r="E28" s="79" t="s">
        <v>317</v>
      </c>
      <c r="F28" s="79" t="s">
        <v>179</v>
      </c>
      <c r="G28" s="79">
        <v>45</v>
      </c>
      <c r="H28" s="80">
        <v>14</v>
      </c>
      <c r="I28" s="81">
        <v>1</v>
      </c>
      <c r="J28" s="82">
        <v>14</v>
      </c>
      <c r="K28" s="83"/>
      <c r="L28" s="84"/>
      <c r="M28" s="84"/>
      <c r="N28" s="85" t="s">
        <v>95</v>
      </c>
      <c r="O28" s="85">
        <v>1800</v>
      </c>
      <c r="P28" s="85"/>
      <c r="Q28" s="84"/>
      <c r="R28" s="86">
        <v>14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47355.840000000004</v>
      </c>
      <c r="AD28" s="91">
        <f t="shared" si="4"/>
        <v>0</v>
      </c>
      <c r="AE28" s="91">
        <f t="shared" si="2"/>
        <v>47355.840000000004</v>
      </c>
      <c r="AF28"/>
    </row>
    <row r="29" spans="1:32" ht="24.95" customHeight="1" x14ac:dyDescent="0.4">
      <c r="A29" s="78">
        <v>26</v>
      </c>
      <c r="B29" s="79" t="s">
        <v>90</v>
      </c>
      <c r="C29" s="79" t="s">
        <v>330</v>
      </c>
      <c r="D29" s="79" t="s">
        <v>92</v>
      </c>
      <c r="E29" s="79" t="s">
        <v>168</v>
      </c>
      <c r="F29" s="79" t="s">
        <v>331</v>
      </c>
      <c r="G29" s="79">
        <v>34</v>
      </c>
      <c r="H29" s="80">
        <v>9</v>
      </c>
      <c r="I29" s="81">
        <v>2</v>
      </c>
      <c r="J29" s="82">
        <v>18</v>
      </c>
      <c r="K29" s="83"/>
      <c r="L29" s="84"/>
      <c r="M29" s="84"/>
      <c r="N29" s="85" t="s">
        <v>95</v>
      </c>
      <c r="O29" s="85">
        <v>2500</v>
      </c>
      <c r="P29" s="85"/>
      <c r="Q29" s="84"/>
      <c r="R29" s="86">
        <v>18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46002.816000000006</v>
      </c>
      <c r="AD29" s="91">
        <f t="shared" si="4"/>
        <v>0</v>
      </c>
      <c r="AE29" s="91">
        <f t="shared" si="2"/>
        <v>46002.816000000006</v>
      </c>
      <c r="AF29"/>
    </row>
    <row r="30" spans="1:32" ht="24.95" customHeight="1" x14ac:dyDescent="0.4">
      <c r="A30" s="78">
        <v>27</v>
      </c>
      <c r="B30" s="79" t="s">
        <v>90</v>
      </c>
      <c r="C30" s="79" t="s">
        <v>332</v>
      </c>
      <c r="D30" s="79" t="s">
        <v>92</v>
      </c>
      <c r="E30" s="79" t="s">
        <v>168</v>
      </c>
      <c r="F30" s="79" t="s">
        <v>331</v>
      </c>
      <c r="G30" s="79">
        <v>34</v>
      </c>
      <c r="H30" s="80">
        <v>9</v>
      </c>
      <c r="I30" s="81">
        <v>2</v>
      </c>
      <c r="J30" s="82">
        <v>18</v>
      </c>
      <c r="K30" s="83"/>
      <c r="L30" s="84"/>
      <c r="M30" s="84"/>
      <c r="N30" s="85" t="s">
        <v>95</v>
      </c>
      <c r="O30" s="85">
        <v>2500</v>
      </c>
      <c r="P30" s="85"/>
      <c r="Q30" s="84"/>
      <c r="R30" s="86">
        <v>18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46002.816000000006</v>
      </c>
      <c r="AD30" s="91">
        <f t="shared" si="4"/>
        <v>0</v>
      </c>
      <c r="AE30" s="91">
        <f t="shared" si="2"/>
        <v>46002.816000000006</v>
      </c>
      <c r="AF30"/>
    </row>
    <row r="31" spans="1:32" ht="24.95" customHeight="1" x14ac:dyDescent="0.4">
      <c r="A31" s="78">
        <v>28</v>
      </c>
      <c r="B31" s="79" t="s">
        <v>90</v>
      </c>
      <c r="C31" s="79" t="s">
        <v>333</v>
      </c>
      <c r="D31" s="79" t="s">
        <v>92</v>
      </c>
      <c r="E31" s="79" t="s">
        <v>168</v>
      </c>
      <c r="F31" s="79" t="s">
        <v>331</v>
      </c>
      <c r="G31" s="79">
        <v>34</v>
      </c>
      <c r="H31" s="80">
        <v>9</v>
      </c>
      <c r="I31" s="81">
        <v>2</v>
      </c>
      <c r="J31" s="82">
        <v>18</v>
      </c>
      <c r="K31" s="83"/>
      <c r="L31" s="84"/>
      <c r="M31" s="84"/>
      <c r="N31" s="85" t="s">
        <v>95</v>
      </c>
      <c r="O31" s="85">
        <v>2500</v>
      </c>
      <c r="P31" s="85"/>
      <c r="Q31" s="84"/>
      <c r="R31" s="86">
        <v>18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46002.816000000006</v>
      </c>
      <c r="AD31" s="91">
        <f t="shared" si="4"/>
        <v>0</v>
      </c>
      <c r="AE31" s="91">
        <f t="shared" si="2"/>
        <v>46002.816000000006</v>
      </c>
      <c r="AF31"/>
    </row>
    <row r="32" spans="1:32" ht="24.95" customHeight="1" x14ac:dyDescent="0.4">
      <c r="A32" s="78">
        <v>29</v>
      </c>
      <c r="B32" s="79" t="s">
        <v>90</v>
      </c>
      <c r="C32" s="79" t="s">
        <v>334</v>
      </c>
      <c r="D32" s="79" t="s">
        <v>92</v>
      </c>
      <c r="E32" s="79" t="s">
        <v>322</v>
      </c>
      <c r="F32" s="79" t="s">
        <v>335</v>
      </c>
      <c r="G32" s="79">
        <v>26</v>
      </c>
      <c r="H32" s="80">
        <v>17</v>
      </c>
      <c r="I32" s="81">
        <v>1</v>
      </c>
      <c r="J32" s="82">
        <v>17</v>
      </c>
      <c r="K32" s="83"/>
      <c r="L32" s="84"/>
      <c r="M32" s="84"/>
      <c r="N32" s="85" t="s">
        <v>95</v>
      </c>
      <c r="O32" s="85">
        <v>900</v>
      </c>
      <c r="P32" s="85"/>
      <c r="Q32" s="84"/>
      <c r="R32" s="86">
        <v>17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33224.256000000001</v>
      </c>
      <c r="AD32" s="91">
        <f t="shared" si="4"/>
        <v>0</v>
      </c>
      <c r="AE32" s="91">
        <f t="shared" si="2"/>
        <v>33224.256000000001</v>
      </c>
      <c r="AF32"/>
    </row>
    <row r="33" spans="1:32" ht="24.95" customHeight="1" x14ac:dyDescent="0.4">
      <c r="A33" s="78">
        <v>30</v>
      </c>
      <c r="B33" s="79" t="s">
        <v>90</v>
      </c>
      <c r="C33" s="79" t="s">
        <v>336</v>
      </c>
      <c r="D33" s="79" t="s">
        <v>92</v>
      </c>
      <c r="E33" s="79" t="s">
        <v>322</v>
      </c>
      <c r="F33" s="79" t="s">
        <v>179</v>
      </c>
      <c r="G33" s="79">
        <v>26</v>
      </c>
      <c r="H33" s="80">
        <v>4</v>
      </c>
      <c r="I33" s="81">
        <v>1</v>
      </c>
      <c r="J33" s="82">
        <v>4</v>
      </c>
      <c r="K33" s="83"/>
      <c r="L33" s="84"/>
      <c r="M33" s="84"/>
      <c r="N33" s="85" t="s">
        <v>95</v>
      </c>
      <c r="O33" s="85">
        <v>1100</v>
      </c>
      <c r="P33" s="85"/>
      <c r="Q33" s="84"/>
      <c r="R33" s="86">
        <v>4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7817.4719999999998</v>
      </c>
      <c r="AD33" s="91">
        <f t="shared" si="4"/>
        <v>0</v>
      </c>
      <c r="AE33" s="91">
        <f t="shared" si="2"/>
        <v>7817.4719999999998</v>
      </c>
      <c r="AF33"/>
    </row>
    <row r="34" spans="1:32" ht="24.95" customHeight="1" x14ac:dyDescent="0.4">
      <c r="A34" s="78">
        <v>31</v>
      </c>
      <c r="B34" s="79" t="s">
        <v>137</v>
      </c>
      <c r="C34" s="79" t="s">
        <v>337</v>
      </c>
      <c r="D34" s="79" t="s">
        <v>92</v>
      </c>
      <c r="E34" s="79" t="s">
        <v>168</v>
      </c>
      <c r="F34" s="79" t="s">
        <v>321</v>
      </c>
      <c r="G34" s="79">
        <v>34</v>
      </c>
      <c r="H34" s="80">
        <v>6</v>
      </c>
      <c r="I34" s="81">
        <v>2</v>
      </c>
      <c r="J34" s="82">
        <v>12</v>
      </c>
      <c r="K34" s="83"/>
      <c r="L34" s="84"/>
      <c r="M34" s="84"/>
      <c r="N34" s="85" t="s">
        <v>95</v>
      </c>
      <c r="O34" s="85">
        <v>2500</v>
      </c>
      <c r="P34" s="85"/>
      <c r="Q34" s="84"/>
      <c r="R34" s="86">
        <v>12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30668.544000000002</v>
      </c>
      <c r="AD34" s="91">
        <f t="shared" si="4"/>
        <v>0</v>
      </c>
      <c r="AE34" s="91">
        <f t="shared" si="2"/>
        <v>30668.544000000002</v>
      </c>
      <c r="AF34"/>
    </row>
    <row r="35" spans="1:32" ht="24.95" customHeight="1" x14ac:dyDescent="0.4">
      <c r="A35" s="78">
        <v>32</v>
      </c>
      <c r="B35" s="79" t="s">
        <v>137</v>
      </c>
      <c r="C35" s="79" t="s">
        <v>338</v>
      </c>
      <c r="D35" s="79" t="s">
        <v>92</v>
      </c>
      <c r="E35" s="79" t="s">
        <v>168</v>
      </c>
      <c r="F35" s="79" t="s">
        <v>169</v>
      </c>
      <c r="G35" s="79">
        <v>34</v>
      </c>
      <c r="H35" s="80">
        <v>1</v>
      </c>
      <c r="I35" s="81">
        <v>1</v>
      </c>
      <c r="J35" s="82">
        <v>1</v>
      </c>
      <c r="K35" s="83"/>
      <c r="L35" s="84"/>
      <c r="M35" s="84"/>
      <c r="N35" s="85" t="s">
        <v>95</v>
      </c>
      <c r="O35" s="85">
        <v>2500</v>
      </c>
      <c r="P35" s="85"/>
      <c r="Q35" s="84"/>
      <c r="R35" s="86">
        <v>1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2555.712</v>
      </c>
      <c r="AD35" s="91">
        <f t="shared" si="4"/>
        <v>0</v>
      </c>
      <c r="AE35" s="91">
        <f t="shared" si="2"/>
        <v>2555.712</v>
      </c>
      <c r="AF35"/>
    </row>
    <row r="36" spans="1:32" ht="24.95" customHeight="1" x14ac:dyDescent="0.4">
      <c r="A36" s="78">
        <v>33</v>
      </c>
      <c r="B36" s="79" t="s">
        <v>137</v>
      </c>
      <c r="C36" s="79" t="s">
        <v>339</v>
      </c>
      <c r="D36" s="79" t="s">
        <v>92</v>
      </c>
      <c r="E36" s="79" t="s">
        <v>340</v>
      </c>
      <c r="F36" s="79" t="s">
        <v>341</v>
      </c>
      <c r="G36" s="79">
        <v>38</v>
      </c>
      <c r="H36" s="80">
        <v>2</v>
      </c>
      <c r="I36" s="81">
        <v>1</v>
      </c>
      <c r="J36" s="82">
        <v>2</v>
      </c>
      <c r="K36" s="83"/>
      <c r="L36" s="84"/>
      <c r="M36" s="84"/>
      <c r="N36" s="85" t="s">
        <v>95</v>
      </c>
      <c r="O36" s="85">
        <v>2500</v>
      </c>
      <c r="P36" s="85"/>
      <c r="Q36" s="84"/>
      <c r="R36" s="86">
        <v>2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5712.768</v>
      </c>
      <c r="AD36" s="91">
        <f t="shared" si="4"/>
        <v>0</v>
      </c>
      <c r="AE36" s="91">
        <f t="shared" si="2"/>
        <v>5712.768</v>
      </c>
      <c r="AF36"/>
    </row>
    <row r="37" spans="1:32" ht="24.95" customHeight="1" x14ac:dyDescent="0.4">
      <c r="A37" s="78">
        <v>34</v>
      </c>
      <c r="B37" s="79" t="s">
        <v>137</v>
      </c>
      <c r="C37" s="79" t="s">
        <v>337</v>
      </c>
      <c r="D37" s="79" t="s">
        <v>92</v>
      </c>
      <c r="E37" s="79" t="s">
        <v>168</v>
      </c>
      <c r="F37" s="79" t="s">
        <v>321</v>
      </c>
      <c r="G37" s="79">
        <v>34</v>
      </c>
      <c r="H37" s="80">
        <v>10</v>
      </c>
      <c r="I37" s="81">
        <v>2</v>
      </c>
      <c r="J37" s="82">
        <v>20</v>
      </c>
      <c r="K37" s="83"/>
      <c r="L37" s="84"/>
      <c r="M37" s="84"/>
      <c r="N37" s="85" t="s">
        <v>95</v>
      </c>
      <c r="O37" s="85">
        <v>2500</v>
      </c>
      <c r="P37" s="85"/>
      <c r="Q37" s="84"/>
      <c r="R37" s="86">
        <v>20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51114.239999999998</v>
      </c>
      <c r="AD37" s="91">
        <f t="shared" si="4"/>
        <v>0</v>
      </c>
      <c r="AE37" s="91">
        <f t="shared" si="2"/>
        <v>51114.239999999998</v>
      </c>
      <c r="AF37"/>
    </row>
    <row r="38" spans="1:32" ht="24.95" customHeight="1" x14ac:dyDescent="0.4">
      <c r="A38" s="78">
        <v>35</v>
      </c>
      <c r="B38" s="79" t="s">
        <v>137</v>
      </c>
      <c r="C38" s="79" t="s">
        <v>183</v>
      </c>
      <c r="D38" s="79" t="s">
        <v>92</v>
      </c>
      <c r="E38" s="79" t="s">
        <v>322</v>
      </c>
      <c r="F38" s="79" t="s">
        <v>179</v>
      </c>
      <c r="G38" s="79">
        <v>26</v>
      </c>
      <c r="H38" s="80">
        <v>7</v>
      </c>
      <c r="I38" s="81">
        <v>1</v>
      </c>
      <c r="J38" s="82">
        <v>7</v>
      </c>
      <c r="K38" s="83"/>
      <c r="L38" s="84"/>
      <c r="M38" s="84"/>
      <c r="N38" s="85" t="s">
        <v>95</v>
      </c>
      <c r="O38" s="85">
        <v>1100</v>
      </c>
      <c r="P38" s="85"/>
      <c r="Q38" s="84"/>
      <c r="R38" s="86">
        <v>7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13680.576000000001</v>
      </c>
      <c r="AD38" s="91">
        <f t="shared" si="4"/>
        <v>0</v>
      </c>
      <c r="AE38" s="91">
        <f t="shared" si="2"/>
        <v>13680.576000000001</v>
      </c>
      <c r="AF38"/>
    </row>
    <row r="39" spans="1:32" ht="24.95" customHeight="1" x14ac:dyDescent="0.4">
      <c r="A39" s="78">
        <v>36</v>
      </c>
      <c r="B39" s="79" t="s">
        <v>137</v>
      </c>
      <c r="C39" s="79" t="s">
        <v>183</v>
      </c>
      <c r="D39" s="79" t="s">
        <v>92</v>
      </c>
      <c r="E39" s="79" t="s">
        <v>168</v>
      </c>
      <c r="F39" s="79" t="s">
        <v>328</v>
      </c>
      <c r="G39" s="79">
        <v>34</v>
      </c>
      <c r="H39" s="80">
        <v>1</v>
      </c>
      <c r="I39" s="81">
        <v>1</v>
      </c>
      <c r="J39" s="82">
        <v>1</v>
      </c>
      <c r="K39" s="83"/>
      <c r="L39" s="84"/>
      <c r="M39" s="84"/>
      <c r="N39" s="85" t="s">
        <v>95</v>
      </c>
      <c r="O39" s="85">
        <v>2500</v>
      </c>
      <c r="P39" s="85"/>
      <c r="Q39" s="84"/>
      <c r="R39" s="86">
        <v>1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2555.712</v>
      </c>
      <c r="AD39" s="91">
        <f t="shared" si="4"/>
        <v>0</v>
      </c>
      <c r="AE39" s="91">
        <f t="shared" si="2"/>
        <v>2555.712</v>
      </c>
      <c r="AF39"/>
    </row>
    <row r="40" spans="1:32" ht="24.95" customHeight="1" x14ac:dyDescent="0.4">
      <c r="A40" s="78">
        <v>37</v>
      </c>
      <c r="B40" s="79" t="s">
        <v>137</v>
      </c>
      <c r="C40" s="79" t="s">
        <v>176</v>
      </c>
      <c r="D40" s="79" t="s">
        <v>92</v>
      </c>
      <c r="E40" s="79" t="s">
        <v>322</v>
      </c>
      <c r="F40" s="79" t="s">
        <v>179</v>
      </c>
      <c r="G40" s="79">
        <v>26</v>
      </c>
      <c r="H40" s="79">
        <v>3</v>
      </c>
      <c r="I40" s="81">
        <v>1</v>
      </c>
      <c r="J40" s="82">
        <v>3</v>
      </c>
      <c r="K40" s="83"/>
      <c r="L40" s="84"/>
      <c r="M40" s="84"/>
      <c r="N40" s="85" t="s">
        <v>95</v>
      </c>
      <c r="O40" s="85">
        <v>1100</v>
      </c>
      <c r="P40" s="85"/>
      <c r="Q40" s="84"/>
      <c r="R40" s="86">
        <v>3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5863.1039999999994</v>
      </c>
      <c r="AD40" s="91">
        <f t="shared" si="4"/>
        <v>0</v>
      </c>
      <c r="AE40" s="91">
        <f t="shared" si="2"/>
        <v>5863.1039999999994</v>
      </c>
      <c r="AF40"/>
    </row>
    <row r="41" spans="1:32" ht="24.95" customHeight="1" x14ac:dyDescent="0.4">
      <c r="A41" s="78">
        <v>38</v>
      </c>
      <c r="B41" s="79" t="s">
        <v>137</v>
      </c>
      <c r="C41" s="79" t="s">
        <v>176</v>
      </c>
      <c r="D41" s="79" t="s">
        <v>92</v>
      </c>
      <c r="E41" s="79" t="s">
        <v>93</v>
      </c>
      <c r="F41" s="79" t="s">
        <v>342</v>
      </c>
      <c r="G41" s="79">
        <v>26</v>
      </c>
      <c r="H41" s="79">
        <v>1</v>
      </c>
      <c r="I41" s="81">
        <v>1</v>
      </c>
      <c r="J41" s="82">
        <v>1</v>
      </c>
      <c r="K41" s="83"/>
      <c r="L41" s="84"/>
      <c r="M41" s="84"/>
      <c r="N41" s="85" t="s">
        <v>95</v>
      </c>
      <c r="O41" s="85">
        <v>1000</v>
      </c>
      <c r="P41" s="85"/>
      <c r="Q41" s="84"/>
      <c r="R41" s="86">
        <v>1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1954.3679999999999</v>
      </c>
      <c r="AD41" s="91">
        <f t="shared" si="4"/>
        <v>0</v>
      </c>
      <c r="AE41" s="91">
        <f t="shared" si="2"/>
        <v>1954.3679999999999</v>
      </c>
      <c r="AF41"/>
    </row>
    <row r="42" spans="1:32" ht="24.95" customHeight="1" x14ac:dyDescent="0.4">
      <c r="A42" s="78">
        <v>39</v>
      </c>
      <c r="B42" s="79" t="s">
        <v>137</v>
      </c>
      <c r="C42" s="79" t="s">
        <v>343</v>
      </c>
      <c r="D42" s="79" t="s">
        <v>92</v>
      </c>
      <c r="E42" s="79" t="s">
        <v>322</v>
      </c>
      <c r="F42" s="79" t="s">
        <v>179</v>
      </c>
      <c r="G42" s="79">
        <v>26</v>
      </c>
      <c r="H42" s="79">
        <v>2</v>
      </c>
      <c r="I42" s="81">
        <v>1</v>
      </c>
      <c r="J42" s="82">
        <v>2</v>
      </c>
      <c r="K42" s="83"/>
      <c r="L42" s="84"/>
      <c r="M42" s="84"/>
      <c r="N42" s="85" t="s">
        <v>95</v>
      </c>
      <c r="O42" s="85">
        <v>1100</v>
      </c>
      <c r="P42" s="85"/>
      <c r="Q42" s="84"/>
      <c r="R42" s="86">
        <v>2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3908.7359999999999</v>
      </c>
      <c r="AD42" s="91">
        <f t="shared" si="4"/>
        <v>0</v>
      </c>
      <c r="AE42" s="91">
        <f t="shared" si="2"/>
        <v>3908.7359999999999</v>
      </c>
      <c r="AF42"/>
    </row>
    <row r="43" spans="1:32" ht="24.95" customHeight="1" x14ac:dyDescent="0.4">
      <c r="A43" s="78">
        <v>40</v>
      </c>
      <c r="B43" s="79" t="s">
        <v>137</v>
      </c>
      <c r="C43" s="79" t="s">
        <v>329</v>
      </c>
      <c r="D43" s="79" t="s">
        <v>92</v>
      </c>
      <c r="E43" s="79" t="s">
        <v>317</v>
      </c>
      <c r="F43" s="79" t="s">
        <v>344</v>
      </c>
      <c r="G43" s="79">
        <v>45</v>
      </c>
      <c r="H43" s="79">
        <v>11</v>
      </c>
      <c r="I43" s="81">
        <v>2</v>
      </c>
      <c r="J43" s="82">
        <v>22</v>
      </c>
      <c r="K43" s="83"/>
      <c r="L43" s="84"/>
      <c r="M43" s="84"/>
      <c r="N43" s="85" t="s">
        <v>95</v>
      </c>
      <c r="O43" s="85">
        <v>2400</v>
      </c>
      <c r="P43" s="85"/>
      <c r="Q43" s="84"/>
      <c r="R43" s="86">
        <v>11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74416.319999999992</v>
      </c>
      <c r="AD43" s="91">
        <f t="shared" si="4"/>
        <v>0</v>
      </c>
      <c r="AE43" s="91">
        <f t="shared" si="2"/>
        <v>74416.319999999992</v>
      </c>
      <c r="AF43"/>
    </row>
    <row r="44" spans="1:32" ht="24.95" customHeight="1" x14ac:dyDescent="0.4">
      <c r="A44" s="78">
        <v>41</v>
      </c>
      <c r="B44" s="79" t="s">
        <v>137</v>
      </c>
      <c r="C44" s="79" t="s">
        <v>345</v>
      </c>
      <c r="D44" s="79" t="s">
        <v>92</v>
      </c>
      <c r="E44" s="79" t="s">
        <v>93</v>
      </c>
      <c r="F44" s="79" t="s">
        <v>99</v>
      </c>
      <c r="G44" s="79">
        <v>26</v>
      </c>
      <c r="H44" s="79">
        <v>1</v>
      </c>
      <c r="I44" s="81">
        <v>1</v>
      </c>
      <c r="J44" s="82">
        <v>1</v>
      </c>
      <c r="K44" s="83"/>
      <c r="L44" s="84"/>
      <c r="M44" s="84"/>
      <c r="N44" s="85" t="s">
        <v>95</v>
      </c>
      <c r="O44" s="85">
        <v>1000</v>
      </c>
      <c r="P44" s="85"/>
      <c r="Q44" s="84"/>
      <c r="R44" s="86">
        <v>1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1954.3679999999999</v>
      </c>
      <c r="AD44" s="91">
        <f t="shared" si="4"/>
        <v>0</v>
      </c>
      <c r="AE44" s="91">
        <f t="shared" si="2"/>
        <v>1954.3679999999999</v>
      </c>
      <c r="AF44"/>
    </row>
    <row r="45" spans="1:32" ht="24.95" customHeight="1" x14ac:dyDescent="0.4">
      <c r="A45" s="78">
        <v>42</v>
      </c>
      <c r="B45" s="79" t="s">
        <v>137</v>
      </c>
      <c r="C45" s="79" t="s">
        <v>346</v>
      </c>
      <c r="D45" s="79" t="s">
        <v>92</v>
      </c>
      <c r="E45" s="79" t="s">
        <v>322</v>
      </c>
      <c r="F45" s="79" t="s">
        <v>179</v>
      </c>
      <c r="G45" s="79">
        <v>26</v>
      </c>
      <c r="H45" s="79">
        <v>2</v>
      </c>
      <c r="I45" s="81">
        <v>1</v>
      </c>
      <c r="J45" s="82">
        <v>2</v>
      </c>
      <c r="K45" s="83"/>
      <c r="L45" s="84"/>
      <c r="M45" s="84"/>
      <c r="N45" s="85" t="s">
        <v>95</v>
      </c>
      <c r="O45" s="85">
        <v>1100</v>
      </c>
      <c r="P45" s="85"/>
      <c r="Q45" s="84"/>
      <c r="R45" s="86">
        <v>2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3908.7359999999999</v>
      </c>
      <c r="AD45" s="91">
        <f t="shared" si="4"/>
        <v>0</v>
      </c>
      <c r="AE45" s="91">
        <f t="shared" si="2"/>
        <v>3908.7359999999999</v>
      </c>
      <c r="AF45"/>
    </row>
    <row r="46" spans="1:32" ht="24.95" customHeight="1" x14ac:dyDescent="0.4">
      <c r="A46" s="78">
        <v>43</v>
      </c>
      <c r="B46" s="79" t="s">
        <v>137</v>
      </c>
      <c r="C46" s="79" t="s">
        <v>346</v>
      </c>
      <c r="D46" s="79" t="s">
        <v>92</v>
      </c>
      <c r="E46" s="79" t="s">
        <v>93</v>
      </c>
      <c r="F46" s="79" t="s">
        <v>271</v>
      </c>
      <c r="G46" s="79">
        <v>26</v>
      </c>
      <c r="H46" s="79">
        <v>1</v>
      </c>
      <c r="I46" s="81">
        <v>1</v>
      </c>
      <c r="J46" s="82">
        <v>1</v>
      </c>
      <c r="K46" s="83"/>
      <c r="L46" s="84"/>
      <c r="M46" s="84"/>
      <c r="N46" s="85" t="s">
        <v>95</v>
      </c>
      <c r="O46" s="85">
        <v>1000</v>
      </c>
      <c r="P46" s="85"/>
      <c r="Q46" s="84"/>
      <c r="R46" s="86">
        <v>1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1954.3679999999999</v>
      </c>
      <c r="AD46" s="91">
        <f t="shared" si="4"/>
        <v>0</v>
      </c>
      <c r="AE46" s="91">
        <f t="shared" si="2"/>
        <v>1954.3679999999999</v>
      </c>
      <c r="AF46"/>
    </row>
    <row r="47" spans="1:32" ht="24.95" customHeight="1" x14ac:dyDescent="0.4">
      <c r="A47" s="78">
        <v>44</v>
      </c>
      <c r="B47" s="79" t="s">
        <v>137</v>
      </c>
      <c r="C47" s="79" t="s">
        <v>347</v>
      </c>
      <c r="D47" s="79" t="s">
        <v>92</v>
      </c>
      <c r="E47" s="79" t="s">
        <v>322</v>
      </c>
      <c r="F47" s="79" t="s">
        <v>335</v>
      </c>
      <c r="G47" s="79">
        <v>26</v>
      </c>
      <c r="H47" s="79">
        <v>3</v>
      </c>
      <c r="I47" s="81">
        <v>1</v>
      </c>
      <c r="J47" s="82">
        <v>3</v>
      </c>
      <c r="K47" s="83"/>
      <c r="L47" s="84"/>
      <c r="M47" s="84"/>
      <c r="N47" s="85" t="s">
        <v>95</v>
      </c>
      <c r="O47" s="85">
        <v>900</v>
      </c>
      <c r="P47" s="85"/>
      <c r="Q47" s="84"/>
      <c r="R47" s="86">
        <v>3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5863.1039999999994</v>
      </c>
      <c r="AD47" s="91">
        <f t="shared" si="4"/>
        <v>0</v>
      </c>
      <c r="AE47" s="91">
        <f t="shared" si="2"/>
        <v>5863.1039999999994</v>
      </c>
      <c r="AF47"/>
    </row>
    <row r="48" spans="1:32" ht="24.95" customHeight="1" x14ac:dyDescent="0.4">
      <c r="A48" s="78">
        <v>45</v>
      </c>
      <c r="B48" s="79" t="s">
        <v>137</v>
      </c>
      <c r="C48" s="79" t="s">
        <v>337</v>
      </c>
      <c r="D48" s="79" t="s">
        <v>92</v>
      </c>
      <c r="E48" s="79" t="s">
        <v>168</v>
      </c>
      <c r="F48" s="79" t="s">
        <v>321</v>
      </c>
      <c r="G48" s="79">
        <v>34</v>
      </c>
      <c r="H48" s="79">
        <v>18</v>
      </c>
      <c r="I48" s="81">
        <v>2</v>
      </c>
      <c r="J48" s="82">
        <v>36</v>
      </c>
      <c r="K48" s="83"/>
      <c r="L48" s="84"/>
      <c r="M48" s="84"/>
      <c r="N48" s="85" t="s">
        <v>95</v>
      </c>
      <c r="O48" s="85">
        <v>2500</v>
      </c>
      <c r="P48" s="85"/>
      <c r="Q48" s="84"/>
      <c r="R48" s="86">
        <v>36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3"/>
        <v>92005.632000000012</v>
      </c>
      <c r="AD48" s="91">
        <f t="shared" si="4"/>
        <v>0</v>
      </c>
      <c r="AE48" s="91">
        <f t="shared" si="2"/>
        <v>92005.632000000012</v>
      </c>
      <c r="AF48"/>
    </row>
    <row r="49" spans="1:32" ht="24.95" customHeight="1" x14ac:dyDescent="0.4">
      <c r="A49" s="78">
        <v>46</v>
      </c>
      <c r="B49" s="79" t="s">
        <v>137</v>
      </c>
      <c r="C49" s="79" t="s">
        <v>337</v>
      </c>
      <c r="D49" s="79" t="s">
        <v>92</v>
      </c>
      <c r="E49" s="79" t="s">
        <v>168</v>
      </c>
      <c r="F49" s="79" t="s">
        <v>169</v>
      </c>
      <c r="G49" s="79">
        <v>34</v>
      </c>
      <c r="H49" s="79">
        <v>1</v>
      </c>
      <c r="I49" s="81">
        <v>1</v>
      </c>
      <c r="J49" s="82">
        <v>1</v>
      </c>
      <c r="K49" s="83"/>
      <c r="L49" s="84"/>
      <c r="M49" s="84"/>
      <c r="N49" s="85" t="s">
        <v>95</v>
      </c>
      <c r="O49" s="85">
        <v>2500</v>
      </c>
      <c r="P49" s="85"/>
      <c r="Q49" s="84"/>
      <c r="R49" s="86">
        <v>1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3"/>
        <v>2555.712</v>
      </c>
      <c r="AD49" s="91">
        <f t="shared" si="4"/>
        <v>0</v>
      </c>
      <c r="AE49" s="91">
        <f t="shared" si="2"/>
        <v>2555.712</v>
      </c>
      <c r="AF49"/>
    </row>
    <row r="50" spans="1:32" ht="24.95" customHeight="1" x14ac:dyDescent="0.4">
      <c r="A50" s="78">
        <v>47</v>
      </c>
      <c r="B50" s="79" t="s">
        <v>137</v>
      </c>
      <c r="C50" s="79" t="s">
        <v>348</v>
      </c>
      <c r="D50" s="79" t="s">
        <v>92</v>
      </c>
      <c r="E50" s="79" t="s">
        <v>168</v>
      </c>
      <c r="F50" s="79" t="s">
        <v>169</v>
      </c>
      <c r="G50" s="79">
        <v>34</v>
      </c>
      <c r="H50" s="79">
        <v>1</v>
      </c>
      <c r="I50" s="81">
        <v>1</v>
      </c>
      <c r="J50" s="82">
        <v>1</v>
      </c>
      <c r="K50" s="83"/>
      <c r="L50" s="84"/>
      <c r="M50" s="84"/>
      <c r="N50" s="85" t="s">
        <v>95</v>
      </c>
      <c r="O50" s="85">
        <v>2500</v>
      </c>
      <c r="P50" s="85"/>
      <c r="Q50" s="84"/>
      <c r="R50" s="86">
        <v>1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3"/>
        <v>2555.712</v>
      </c>
      <c r="AD50" s="91">
        <f t="shared" si="4"/>
        <v>0</v>
      </c>
      <c r="AE50" s="91">
        <f t="shared" si="2"/>
        <v>2555.712</v>
      </c>
      <c r="AF50"/>
    </row>
    <row r="51" spans="1:32" ht="24.95" customHeight="1" x14ac:dyDescent="0.4">
      <c r="A51" s="78">
        <v>48</v>
      </c>
      <c r="B51" s="79" t="s">
        <v>137</v>
      </c>
      <c r="C51" s="79" t="s">
        <v>337</v>
      </c>
      <c r="D51" s="79" t="s">
        <v>92</v>
      </c>
      <c r="E51" s="79" t="s">
        <v>168</v>
      </c>
      <c r="F51" s="79" t="s">
        <v>321</v>
      </c>
      <c r="G51" s="79">
        <v>34</v>
      </c>
      <c r="H51" s="79">
        <v>1</v>
      </c>
      <c r="I51" s="81">
        <v>2</v>
      </c>
      <c r="J51" s="82">
        <v>2</v>
      </c>
      <c r="K51" s="83"/>
      <c r="L51" s="84"/>
      <c r="M51" s="84"/>
      <c r="N51" s="85" t="s">
        <v>95</v>
      </c>
      <c r="O51" s="85">
        <v>2500</v>
      </c>
      <c r="P51" s="85"/>
      <c r="Q51" s="84"/>
      <c r="R51" s="86">
        <v>2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3"/>
        <v>5111.424</v>
      </c>
      <c r="AD51" s="91">
        <f t="shared" si="4"/>
        <v>0</v>
      </c>
      <c r="AE51" s="91">
        <f t="shared" si="2"/>
        <v>5111.424</v>
      </c>
      <c r="AF51"/>
    </row>
    <row r="52" spans="1:32" ht="24.95" customHeight="1" x14ac:dyDescent="0.4">
      <c r="A52" s="78">
        <v>49</v>
      </c>
      <c r="B52" s="79" t="s">
        <v>137</v>
      </c>
      <c r="C52" s="79" t="s">
        <v>337</v>
      </c>
      <c r="D52" s="79" t="s">
        <v>92</v>
      </c>
      <c r="E52" s="79" t="s">
        <v>168</v>
      </c>
      <c r="F52" s="79" t="s">
        <v>321</v>
      </c>
      <c r="G52" s="79">
        <v>34</v>
      </c>
      <c r="H52" s="79">
        <v>12</v>
      </c>
      <c r="I52" s="81">
        <v>2</v>
      </c>
      <c r="J52" s="82">
        <v>24</v>
      </c>
      <c r="K52" s="83"/>
      <c r="L52" s="84"/>
      <c r="M52" s="84"/>
      <c r="N52" s="85" t="s">
        <v>95</v>
      </c>
      <c r="O52" s="85">
        <v>2500</v>
      </c>
      <c r="P52" s="85"/>
      <c r="Q52" s="84"/>
      <c r="R52" s="86">
        <v>24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3"/>
        <v>61337.088000000003</v>
      </c>
      <c r="AD52" s="91">
        <f t="shared" si="4"/>
        <v>0</v>
      </c>
      <c r="AE52" s="91">
        <f t="shared" si="2"/>
        <v>61337.088000000003</v>
      </c>
      <c r="AF52"/>
    </row>
    <row r="53" spans="1:32" ht="24.95" customHeight="1" x14ac:dyDescent="0.4">
      <c r="A53" s="78">
        <v>50</v>
      </c>
      <c r="B53" s="79" t="s">
        <v>137</v>
      </c>
      <c r="C53" s="79" t="s">
        <v>337</v>
      </c>
      <c r="D53" s="79" t="s">
        <v>92</v>
      </c>
      <c r="E53" s="79" t="s">
        <v>168</v>
      </c>
      <c r="F53" s="79" t="s">
        <v>321</v>
      </c>
      <c r="G53" s="79">
        <v>34</v>
      </c>
      <c r="H53" s="79">
        <v>4</v>
      </c>
      <c r="I53" s="81">
        <v>1</v>
      </c>
      <c r="J53" s="82">
        <v>4</v>
      </c>
      <c r="K53" s="83"/>
      <c r="L53" s="84"/>
      <c r="M53" s="84"/>
      <c r="N53" s="85" t="s">
        <v>95</v>
      </c>
      <c r="O53" s="85">
        <v>2500</v>
      </c>
      <c r="P53" s="85"/>
      <c r="Q53" s="84"/>
      <c r="R53" s="86">
        <v>4</v>
      </c>
      <c r="S53" s="87"/>
      <c r="T53" s="88"/>
      <c r="U53" s="88"/>
      <c r="V53" s="89">
        <f t="shared" si="0"/>
        <v>0</v>
      </c>
      <c r="W53" s="89">
        <f t="shared" si="1"/>
        <v>0</v>
      </c>
      <c r="X53" s="90"/>
      <c r="Y53" s="82">
        <v>9</v>
      </c>
      <c r="Z53" s="82">
        <v>24</v>
      </c>
      <c r="AA53" s="82">
        <v>12</v>
      </c>
      <c r="AB53" s="90"/>
      <c r="AC53" s="91">
        <f t="shared" si="3"/>
        <v>10222.848</v>
      </c>
      <c r="AD53" s="91">
        <f t="shared" si="4"/>
        <v>0</v>
      </c>
      <c r="AE53" s="91">
        <f t="shared" si="2"/>
        <v>10222.848</v>
      </c>
      <c r="AF53"/>
    </row>
    <row r="54" spans="1:32" ht="24.95" customHeight="1" x14ac:dyDescent="0.4">
      <c r="A54" s="78">
        <v>51</v>
      </c>
      <c r="B54" s="79" t="s">
        <v>307</v>
      </c>
      <c r="C54" s="79" t="s">
        <v>329</v>
      </c>
      <c r="D54" s="79" t="s">
        <v>92</v>
      </c>
      <c r="E54" s="79" t="s">
        <v>168</v>
      </c>
      <c r="F54" s="79" t="s">
        <v>169</v>
      </c>
      <c r="G54" s="79">
        <v>34</v>
      </c>
      <c r="H54" s="79">
        <v>2</v>
      </c>
      <c r="I54" s="81">
        <v>1</v>
      </c>
      <c r="J54" s="82">
        <v>2</v>
      </c>
      <c r="K54" s="83"/>
      <c r="L54" s="84"/>
      <c r="M54" s="84"/>
      <c r="N54" s="85" t="s">
        <v>95</v>
      </c>
      <c r="O54" s="85">
        <v>2500</v>
      </c>
      <c r="P54" s="85"/>
      <c r="Q54" s="84"/>
      <c r="R54" s="86">
        <v>2</v>
      </c>
      <c r="S54" s="87"/>
      <c r="T54" s="88"/>
      <c r="U54" s="88"/>
      <c r="V54" s="89">
        <f t="shared" si="0"/>
        <v>0</v>
      </c>
      <c r="W54" s="89">
        <f t="shared" si="1"/>
        <v>0</v>
      </c>
      <c r="X54" s="90"/>
      <c r="Y54" s="82">
        <v>9</v>
      </c>
      <c r="Z54" s="82">
        <v>24</v>
      </c>
      <c r="AA54" s="82">
        <v>12</v>
      </c>
      <c r="AB54" s="90"/>
      <c r="AC54" s="91">
        <f t="shared" si="3"/>
        <v>5111.424</v>
      </c>
      <c r="AD54" s="91">
        <f t="shared" si="4"/>
        <v>0</v>
      </c>
      <c r="AE54" s="91">
        <f t="shared" si="2"/>
        <v>5111.424</v>
      </c>
      <c r="AF54"/>
    </row>
    <row r="55" spans="1:32" ht="24.95" customHeight="1" x14ac:dyDescent="0.4">
      <c r="A55" s="78">
        <v>52</v>
      </c>
      <c r="B55" s="79" t="s">
        <v>307</v>
      </c>
      <c r="C55" s="79" t="s">
        <v>339</v>
      </c>
      <c r="D55" s="79" t="s">
        <v>92</v>
      </c>
      <c r="E55" s="79" t="s">
        <v>340</v>
      </c>
      <c r="F55" s="79" t="s">
        <v>341</v>
      </c>
      <c r="G55" s="79">
        <v>38</v>
      </c>
      <c r="H55" s="79">
        <v>2</v>
      </c>
      <c r="I55" s="81">
        <v>1</v>
      </c>
      <c r="J55" s="82">
        <v>2</v>
      </c>
      <c r="K55" s="83"/>
      <c r="L55" s="84"/>
      <c r="M55" s="84"/>
      <c r="N55" s="85" t="s">
        <v>95</v>
      </c>
      <c r="O55" s="85">
        <v>2500</v>
      </c>
      <c r="P55" s="85"/>
      <c r="Q55" s="84"/>
      <c r="R55" s="86">
        <v>2</v>
      </c>
      <c r="S55" s="87"/>
      <c r="T55" s="88"/>
      <c r="U55" s="88"/>
      <c r="V55" s="89">
        <f t="shared" si="0"/>
        <v>0</v>
      </c>
      <c r="W55" s="89">
        <f t="shared" si="1"/>
        <v>0</v>
      </c>
      <c r="X55" s="90"/>
      <c r="Y55" s="82">
        <v>9</v>
      </c>
      <c r="Z55" s="82">
        <v>24</v>
      </c>
      <c r="AA55" s="82">
        <v>12</v>
      </c>
      <c r="AB55" s="90"/>
      <c r="AC55" s="91">
        <f t="shared" si="3"/>
        <v>5712.768</v>
      </c>
      <c r="AD55" s="91">
        <f t="shared" si="4"/>
        <v>0</v>
      </c>
      <c r="AE55" s="91">
        <f t="shared" si="2"/>
        <v>5712.768</v>
      </c>
      <c r="AF55"/>
    </row>
    <row r="56" spans="1:32" ht="24.95" customHeight="1" x14ac:dyDescent="0.4">
      <c r="A56" s="78">
        <v>53</v>
      </c>
      <c r="B56" s="79" t="s">
        <v>307</v>
      </c>
      <c r="C56" s="79" t="s">
        <v>349</v>
      </c>
      <c r="D56" s="79" t="s">
        <v>92</v>
      </c>
      <c r="E56" s="79" t="s">
        <v>93</v>
      </c>
      <c r="F56" s="79" t="s">
        <v>101</v>
      </c>
      <c r="G56" s="79">
        <v>26</v>
      </c>
      <c r="H56" s="79">
        <v>1</v>
      </c>
      <c r="I56" s="81">
        <v>1</v>
      </c>
      <c r="J56" s="82">
        <v>1</v>
      </c>
      <c r="K56" s="83"/>
      <c r="L56" s="84"/>
      <c r="M56" s="84"/>
      <c r="N56" s="85" t="s">
        <v>95</v>
      </c>
      <c r="O56" s="85">
        <v>1000</v>
      </c>
      <c r="P56" s="85"/>
      <c r="Q56" s="84"/>
      <c r="R56" s="86">
        <v>1</v>
      </c>
      <c r="S56" s="87"/>
      <c r="T56" s="88"/>
      <c r="U56" s="88"/>
      <c r="V56" s="89">
        <f t="shared" si="0"/>
        <v>0</v>
      </c>
      <c r="W56" s="89">
        <f t="shared" si="1"/>
        <v>0</v>
      </c>
      <c r="X56" s="90"/>
      <c r="Y56" s="82">
        <v>9</v>
      </c>
      <c r="Z56" s="82">
        <v>24</v>
      </c>
      <c r="AA56" s="82">
        <v>12</v>
      </c>
      <c r="AB56" s="90"/>
      <c r="AC56" s="91">
        <f t="shared" si="3"/>
        <v>1954.3679999999999</v>
      </c>
      <c r="AD56" s="91">
        <f t="shared" si="4"/>
        <v>0</v>
      </c>
      <c r="AE56" s="91">
        <f t="shared" si="2"/>
        <v>1954.3679999999999</v>
      </c>
      <c r="AF56"/>
    </row>
    <row r="57" spans="1:32" ht="24.95" customHeight="1" x14ac:dyDescent="0.4">
      <c r="A57" s="78">
        <v>54</v>
      </c>
      <c r="B57" s="79" t="s">
        <v>307</v>
      </c>
      <c r="C57" s="79" t="s">
        <v>166</v>
      </c>
      <c r="D57" s="79" t="s">
        <v>92</v>
      </c>
      <c r="E57" s="79" t="s">
        <v>168</v>
      </c>
      <c r="F57" s="79" t="s">
        <v>169</v>
      </c>
      <c r="G57" s="79">
        <v>34</v>
      </c>
      <c r="H57" s="79">
        <v>4</v>
      </c>
      <c r="I57" s="81">
        <v>1</v>
      </c>
      <c r="J57" s="82">
        <v>4</v>
      </c>
      <c r="K57" s="83"/>
      <c r="L57" s="84"/>
      <c r="M57" s="84"/>
      <c r="N57" s="85" t="s">
        <v>95</v>
      </c>
      <c r="O57" s="85">
        <v>2500</v>
      </c>
      <c r="P57" s="85"/>
      <c r="Q57" s="84"/>
      <c r="R57" s="86">
        <v>4</v>
      </c>
      <c r="S57" s="87"/>
      <c r="T57" s="88"/>
      <c r="U57" s="88"/>
      <c r="V57" s="89">
        <f t="shared" si="0"/>
        <v>0</v>
      </c>
      <c r="W57" s="89">
        <f t="shared" si="1"/>
        <v>0</v>
      </c>
      <c r="X57" s="90"/>
      <c r="Y57" s="82">
        <v>9</v>
      </c>
      <c r="Z57" s="82">
        <v>24</v>
      </c>
      <c r="AA57" s="82">
        <v>12</v>
      </c>
      <c r="AB57" s="90"/>
      <c r="AC57" s="91">
        <f t="shared" si="3"/>
        <v>10222.848</v>
      </c>
      <c r="AD57" s="91">
        <f t="shared" si="4"/>
        <v>0</v>
      </c>
      <c r="AE57" s="91">
        <f t="shared" si="2"/>
        <v>10222.848</v>
      </c>
      <c r="AF57"/>
    </row>
    <row r="58" spans="1:32" ht="36.75" customHeight="1" x14ac:dyDescent="0.4">
      <c r="A58" s="92"/>
      <c r="B58" s="93"/>
      <c r="C58" s="93"/>
      <c r="D58" s="93"/>
      <c r="E58" s="93"/>
      <c r="L58" s="94"/>
      <c r="S58" s="95"/>
      <c r="T58" s="95"/>
      <c r="U58" s="95"/>
      <c r="V58" s="96"/>
      <c r="W58" s="96"/>
      <c r="X58" s="90"/>
      <c r="AB58" s="90"/>
      <c r="AC58" s="97">
        <f>SUM(AC4:AC57)</f>
        <v>864131.32800000033</v>
      </c>
      <c r="AD58" s="97">
        <f>SUM(AD4:AD57)</f>
        <v>0</v>
      </c>
      <c r="AE58" s="97">
        <f>SUM(AE4:AE57)</f>
        <v>864131.32800000033</v>
      </c>
      <c r="AF58"/>
    </row>
    <row r="60" spans="1:32" x14ac:dyDescent="0.4">
      <c r="U60" s="117" t="s">
        <v>160</v>
      </c>
      <c r="V60" s="118"/>
      <c r="W60" s="119"/>
      <c r="X60" s="99">
        <f>SUM(V4:V57)</f>
        <v>0</v>
      </c>
    </row>
    <row r="61" spans="1:32" x14ac:dyDescent="0.4">
      <c r="U61" s="117" t="s">
        <v>161</v>
      </c>
      <c r="V61" s="118"/>
      <c r="W61" s="119"/>
      <c r="X61" s="99">
        <f>SUM(W4:W57)</f>
        <v>0</v>
      </c>
    </row>
    <row r="62" spans="1:32" x14ac:dyDescent="0.4">
      <c r="U62" s="117" t="s">
        <v>38</v>
      </c>
      <c r="V62" s="118"/>
      <c r="W62" s="119"/>
      <c r="X62" s="100"/>
    </row>
    <row r="63" spans="1:32" x14ac:dyDescent="0.4">
      <c r="U63" s="117" t="s">
        <v>39</v>
      </c>
      <c r="V63" s="118"/>
      <c r="W63" s="119"/>
      <c r="X63" s="100"/>
    </row>
    <row r="64" spans="1:32" x14ac:dyDescent="0.4">
      <c r="U64" s="117" t="s">
        <v>40</v>
      </c>
      <c r="V64" s="118"/>
      <c r="W64" s="119"/>
      <c r="X64" s="100"/>
    </row>
    <row r="65" spans="21:24" x14ac:dyDescent="0.4">
      <c r="U65" s="117" t="s">
        <v>162</v>
      </c>
      <c r="V65" s="118"/>
      <c r="W65" s="119"/>
      <c r="X65" s="100"/>
    </row>
    <row r="66" spans="21:24" x14ac:dyDescent="0.4">
      <c r="U66" s="117" t="s">
        <v>163</v>
      </c>
      <c r="V66" s="118"/>
      <c r="W66" s="119"/>
      <c r="X66" s="99">
        <f>SUM(X60:X65)</f>
        <v>0</v>
      </c>
    </row>
    <row r="67" spans="21:24" x14ac:dyDescent="0.4">
      <c r="U67" s="117" t="s">
        <v>164</v>
      </c>
      <c r="V67" s="118"/>
      <c r="W67" s="119"/>
      <c r="X67" s="99">
        <f>X66*1.1</f>
        <v>0</v>
      </c>
    </row>
  </sheetData>
  <autoFilter ref="A3:AF3"/>
  <mergeCells count="13">
    <mergeCell ref="AE2:AE3"/>
    <mergeCell ref="U67:W67"/>
    <mergeCell ref="U61:W61"/>
    <mergeCell ref="U62:W62"/>
    <mergeCell ref="U63:W63"/>
    <mergeCell ref="U64:W64"/>
    <mergeCell ref="U65:W65"/>
    <mergeCell ref="U66:W66"/>
    <mergeCell ref="U60:W60"/>
    <mergeCell ref="E2:J2"/>
    <mergeCell ref="L2:R2"/>
    <mergeCell ref="Y2:AA2"/>
    <mergeCell ref="AC2:AD2"/>
  </mergeCells>
  <phoneticPr fontId="5"/>
  <conditionalFormatting sqref="B4:J57 L4:R57">
    <cfRule type="containsBlanks" dxfId="17" priority="2">
      <formula>LEN(TRIM(B4))=0</formula>
    </cfRule>
  </conditionalFormatting>
  <conditionalFormatting sqref="Y4:AA57">
    <cfRule type="containsBlanks" dxfId="16" priority="1">
      <formula>LEN(TRIM(Y4))=0</formula>
    </cfRule>
  </conditionalFormatting>
  <dataValidations count="1">
    <dataValidation type="list" allowBlank="1" showInputMessage="1" showErrorMessage="1" sqref="L4:L5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7"/>
  <sheetViews>
    <sheetView showGridLines="0" tabSelected="1" view="pageBreakPreview" zoomScale="82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4" sqref="F14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350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634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92</v>
      </c>
      <c r="C4" s="79" t="s">
        <v>351</v>
      </c>
      <c r="D4" s="79" t="s">
        <v>92</v>
      </c>
      <c r="E4" s="79" t="s">
        <v>97</v>
      </c>
      <c r="F4" s="79" t="s">
        <v>205</v>
      </c>
      <c r="G4" s="79">
        <v>42</v>
      </c>
      <c r="H4" s="80">
        <v>1</v>
      </c>
      <c r="I4" s="81">
        <v>1</v>
      </c>
      <c r="J4" s="82">
        <v>1</v>
      </c>
      <c r="K4" s="83"/>
      <c r="L4" s="84"/>
      <c r="M4" s="84"/>
      <c r="N4" s="85" t="s">
        <v>95</v>
      </c>
      <c r="O4" s="85">
        <v>2500</v>
      </c>
      <c r="P4" s="85"/>
      <c r="Q4" s="84"/>
      <c r="R4" s="86">
        <v>1</v>
      </c>
      <c r="S4" s="87"/>
      <c r="T4" s="88"/>
      <c r="U4" s="88"/>
      <c r="V4" s="89">
        <f t="shared" ref="V4:V47" si="0">T4*R4</f>
        <v>0</v>
      </c>
      <c r="W4" s="89">
        <f t="shared" ref="W4:W4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3157.056</v>
      </c>
      <c r="AD4" s="91">
        <f>Q4*R4*Y4*Z4*AA4/1000*$AB$1</f>
        <v>0</v>
      </c>
      <c r="AE4" s="91">
        <f t="shared" ref="AE4:AE47" si="2">AC4-AD4</f>
        <v>3157.056</v>
      </c>
      <c r="AF4"/>
    </row>
    <row r="5" spans="1:32" ht="24.95" customHeight="1" x14ac:dyDescent="0.4">
      <c r="A5" s="78">
        <v>2</v>
      </c>
      <c r="B5" s="79" t="s">
        <v>92</v>
      </c>
      <c r="C5" s="79" t="s">
        <v>109</v>
      </c>
      <c r="D5" s="79" t="s">
        <v>92</v>
      </c>
      <c r="E5" s="79" t="s">
        <v>97</v>
      </c>
      <c r="F5" s="79" t="s">
        <v>352</v>
      </c>
      <c r="G5" s="79">
        <v>42</v>
      </c>
      <c r="H5" s="80">
        <v>1</v>
      </c>
      <c r="I5" s="81">
        <v>1</v>
      </c>
      <c r="J5" s="82">
        <v>1</v>
      </c>
      <c r="K5" s="83"/>
      <c r="L5" s="84"/>
      <c r="M5" s="84"/>
      <c r="N5" s="85" t="s">
        <v>95</v>
      </c>
      <c r="O5" s="85">
        <v>2500</v>
      </c>
      <c r="P5" s="85"/>
      <c r="Q5" s="84"/>
      <c r="R5" s="86">
        <v>1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47" si="3">G5*J5*Y5*Z5*AA5/1000*$AB$1</f>
        <v>3157.056</v>
      </c>
      <c r="AD5" s="91">
        <f t="shared" ref="AD5:AD47" si="4">Q5*R5*Y5*Z5*AA5/1000*$AB$1</f>
        <v>0</v>
      </c>
      <c r="AE5" s="91">
        <f t="shared" si="2"/>
        <v>3157.056</v>
      </c>
      <c r="AF5"/>
    </row>
    <row r="6" spans="1:32" ht="24.95" customHeight="1" x14ac:dyDescent="0.4">
      <c r="A6" s="78">
        <v>3</v>
      </c>
      <c r="B6" s="79" t="s">
        <v>92</v>
      </c>
      <c r="C6" s="79" t="s">
        <v>96</v>
      </c>
      <c r="D6" s="79" t="s">
        <v>92</v>
      </c>
      <c r="E6" s="79" t="s">
        <v>97</v>
      </c>
      <c r="F6" s="79" t="s">
        <v>352</v>
      </c>
      <c r="G6" s="79">
        <v>42</v>
      </c>
      <c r="H6" s="80">
        <v>2</v>
      </c>
      <c r="I6" s="81">
        <v>1</v>
      </c>
      <c r="J6" s="82">
        <v>2</v>
      </c>
      <c r="K6" s="83"/>
      <c r="L6" s="84"/>
      <c r="M6" s="84"/>
      <c r="N6" s="85" t="s">
        <v>95</v>
      </c>
      <c r="O6" s="85">
        <v>2500</v>
      </c>
      <c r="P6" s="85"/>
      <c r="Q6" s="84"/>
      <c r="R6" s="86">
        <v>2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6314.1120000000001</v>
      </c>
      <c r="AD6" s="91">
        <f t="shared" si="4"/>
        <v>0</v>
      </c>
      <c r="AE6" s="91">
        <f t="shared" si="2"/>
        <v>6314.1120000000001</v>
      </c>
      <c r="AF6"/>
    </row>
    <row r="7" spans="1:32" ht="24.95" customHeight="1" x14ac:dyDescent="0.4">
      <c r="A7" s="78">
        <v>4</v>
      </c>
      <c r="B7" s="79" t="s">
        <v>92</v>
      </c>
      <c r="C7" s="79" t="s">
        <v>353</v>
      </c>
      <c r="D7" s="79" t="s">
        <v>92</v>
      </c>
      <c r="E7" s="79" t="s">
        <v>97</v>
      </c>
      <c r="F7" s="79" t="s">
        <v>352</v>
      </c>
      <c r="G7" s="79">
        <v>42</v>
      </c>
      <c r="H7" s="80">
        <v>6</v>
      </c>
      <c r="I7" s="81">
        <v>2</v>
      </c>
      <c r="J7" s="82">
        <v>12</v>
      </c>
      <c r="K7" s="83"/>
      <c r="L7" s="84"/>
      <c r="M7" s="84"/>
      <c r="N7" s="85" t="s">
        <v>95</v>
      </c>
      <c r="O7" s="85">
        <v>2500</v>
      </c>
      <c r="P7" s="85"/>
      <c r="Q7" s="84"/>
      <c r="R7" s="86">
        <v>12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37884.671999999999</v>
      </c>
      <c r="AD7" s="91">
        <f t="shared" si="4"/>
        <v>0</v>
      </c>
      <c r="AE7" s="91">
        <f t="shared" si="2"/>
        <v>37884.671999999999</v>
      </c>
      <c r="AF7"/>
    </row>
    <row r="8" spans="1:32" ht="24.95" customHeight="1" x14ac:dyDescent="0.4">
      <c r="A8" s="78">
        <v>5</v>
      </c>
      <c r="B8" s="79" t="s">
        <v>92</v>
      </c>
      <c r="C8" s="79" t="s">
        <v>109</v>
      </c>
      <c r="D8" s="79" t="s">
        <v>92</v>
      </c>
      <c r="E8" s="79" t="s">
        <v>93</v>
      </c>
      <c r="F8" s="79" t="s">
        <v>354</v>
      </c>
      <c r="G8" s="79">
        <v>26</v>
      </c>
      <c r="H8" s="80">
        <v>3</v>
      </c>
      <c r="I8" s="81">
        <v>1</v>
      </c>
      <c r="J8" s="82">
        <v>3</v>
      </c>
      <c r="K8" s="83"/>
      <c r="L8" s="84"/>
      <c r="M8" s="84"/>
      <c r="N8" s="85" t="s">
        <v>95</v>
      </c>
      <c r="O8" s="85">
        <v>700</v>
      </c>
      <c r="P8" s="85"/>
      <c r="Q8" s="84"/>
      <c r="R8" s="86">
        <v>3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5863.1039999999994</v>
      </c>
      <c r="AD8" s="91">
        <f t="shared" si="4"/>
        <v>0</v>
      </c>
      <c r="AE8" s="91">
        <f t="shared" si="2"/>
        <v>5863.1039999999994</v>
      </c>
      <c r="AF8"/>
    </row>
    <row r="9" spans="1:32" ht="24.95" customHeight="1" x14ac:dyDescent="0.4">
      <c r="A9" s="78">
        <v>6</v>
      </c>
      <c r="B9" s="79" t="s">
        <v>92</v>
      </c>
      <c r="C9" s="79" t="s">
        <v>109</v>
      </c>
      <c r="D9" s="79" t="s">
        <v>92</v>
      </c>
      <c r="E9" s="79" t="s">
        <v>93</v>
      </c>
      <c r="F9" s="79" t="s">
        <v>352</v>
      </c>
      <c r="G9" s="79">
        <v>26</v>
      </c>
      <c r="H9" s="80">
        <v>2</v>
      </c>
      <c r="I9" s="81">
        <v>1</v>
      </c>
      <c r="J9" s="82">
        <v>2</v>
      </c>
      <c r="K9" s="83"/>
      <c r="L9" s="84"/>
      <c r="M9" s="84"/>
      <c r="N9" s="85" t="s">
        <v>95</v>
      </c>
      <c r="O9" s="85">
        <v>1000</v>
      </c>
      <c r="P9" s="85"/>
      <c r="Q9" s="84"/>
      <c r="R9" s="86">
        <v>2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3908.7359999999999</v>
      </c>
      <c r="AD9" s="91">
        <f t="shared" si="4"/>
        <v>0</v>
      </c>
      <c r="AE9" s="91">
        <f t="shared" si="2"/>
        <v>3908.7359999999999</v>
      </c>
      <c r="AF9"/>
    </row>
    <row r="10" spans="1:32" ht="24.95" customHeight="1" x14ac:dyDescent="0.4">
      <c r="A10" s="78">
        <v>7</v>
      </c>
      <c r="B10" s="79" t="s">
        <v>92</v>
      </c>
      <c r="C10" s="79" t="s">
        <v>355</v>
      </c>
      <c r="D10" s="79" t="s">
        <v>92</v>
      </c>
      <c r="E10" s="79" t="s">
        <v>97</v>
      </c>
      <c r="F10" s="79" t="s">
        <v>221</v>
      </c>
      <c r="G10" s="79">
        <v>42</v>
      </c>
      <c r="H10" s="80">
        <v>8</v>
      </c>
      <c r="I10" s="81">
        <v>2</v>
      </c>
      <c r="J10" s="82">
        <v>16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16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50512.896000000001</v>
      </c>
      <c r="AD10" s="91">
        <f t="shared" si="4"/>
        <v>0</v>
      </c>
      <c r="AE10" s="91">
        <f t="shared" si="2"/>
        <v>50512.896000000001</v>
      </c>
      <c r="AF10"/>
    </row>
    <row r="11" spans="1:32" ht="24.95" customHeight="1" x14ac:dyDescent="0.4">
      <c r="A11" s="78">
        <v>8</v>
      </c>
      <c r="B11" s="79" t="s">
        <v>92</v>
      </c>
      <c r="C11" s="79" t="s">
        <v>355</v>
      </c>
      <c r="D11" s="79" t="s">
        <v>92</v>
      </c>
      <c r="E11" s="79" t="s">
        <v>93</v>
      </c>
      <c r="F11" s="79" t="s">
        <v>271</v>
      </c>
      <c r="G11" s="79">
        <v>26</v>
      </c>
      <c r="H11" s="80">
        <v>1</v>
      </c>
      <c r="I11" s="81">
        <v>1</v>
      </c>
      <c r="J11" s="82">
        <v>1</v>
      </c>
      <c r="K11" s="83"/>
      <c r="L11" s="84"/>
      <c r="M11" s="84"/>
      <c r="N11" s="85" t="s">
        <v>95</v>
      </c>
      <c r="O11" s="85">
        <v>1000</v>
      </c>
      <c r="P11" s="85"/>
      <c r="Q11" s="84"/>
      <c r="R11" s="86">
        <v>1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1954.3679999999999</v>
      </c>
      <c r="AD11" s="91">
        <f t="shared" si="4"/>
        <v>0</v>
      </c>
      <c r="AE11" s="91">
        <f t="shared" si="2"/>
        <v>1954.3679999999999</v>
      </c>
      <c r="AF11"/>
    </row>
    <row r="12" spans="1:32" ht="24.95" customHeight="1" x14ac:dyDescent="0.4">
      <c r="A12" s="78">
        <v>9</v>
      </c>
      <c r="B12" s="79" t="s">
        <v>92</v>
      </c>
      <c r="C12" s="79" t="s">
        <v>356</v>
      </c>
      <c r="D12" s="79" t="s">
        <v>92</v>
      </c>
      <c r="E12" s="79" t="s">
        <v>93</v>
      </c>
      <c r="F12" s="79" t="s">
        <v>205</v>
      </c>
      <c r="G12" s="79">
        <v>26</v>
      </c>
      <c r="H12" s="80">
        <v>1</v>
      </c>
      <c r="I12" s="81">
        <v>1</v>
      </c>
      <c r="J12" s="82">
        <v>1</v>
      </c>
      <c r="K12" s="83"/>
      <c r="L12" s="84"/>
      <c r="M12" s="84"/>
      <c r="N12" s="85" t="s">
        <v>95</v>
      </c>
      <c r="O12" s="85">
        <v>1000</v>
      </c>
      <c r="P12" s="85"/>
      <c r="Q12" s="84"/>
      <c r="R12" s="86">
        <v>1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1954.3679999999999</v>
      </c>
      <c r="AD12" s="91">
        <f t="shared" si="4"/>
        <v>0</v>
      </c>
      <c r="AE12" s="91">
        <f t="shared" si="2"/>
        <v>1954.3679999999999</v>
      </c>
      <c r="AF12"/>
    </row>
    <row r="13" spans="1:32" ht="24.95" customHeight="1" x14ac:dyDescent="0.4">
      <c r="A13" s="78">
        <v>10</v>
      </c>
      <c r="B13" s="79" t="s">
        <v>92</v>
      </c>
      <c r="C13" s="79" t="s">
        <v>96</v>
      </c>
      <c r="D13" s="79" t="s">
        <v>92</v>
      </c>
      <c r="E13" s="79" t="s">
        <v>105</v>
      </c>
      <c r="F13" s="79" t="s">
        <v>114</v>
      </c>
      <c r="G13" s="79">
        <v>60</v>
      </c>
      <c r="H13" s="80">
        <v>1</v>
      </c>
      <c r="I13" s="81">
        <v>1</v>
      </c>
      <c r="J13" s="82">
        <v>1</v>
      </c>
      <c r="K13" s="83"/>
      <c r="L13" s="84"/>
      <c r="M13" s="84"/>
      <c r="N13" s="85" t="s">
        <v>95</v>
      </c>
      <c r="O13" s="85">
        <v>800</v>
      </c>
      <c r="P13" s="85"/>
      <c r="Q13" s="84"/>
      <c r="R13" s="86">
        <v>1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4510.08</v>
      </c>
      <c r="AD13" s="91">
        <f t="shared" si="4"/>
        <v>0</v>
      </c>
      <c r="AE13" s="91">
        <f t="shared" si="2"/>
        <v>4510.08</v>
      </c>
      <c r="AF13"/>
    </row>
    <row r="14" spans="1:32" ht="24.95" customHeight="1" x14ac:dyDescent="0.4">
      <c r="A14" s="78">
        <v>11</v>
      </c>
      <c r="B14" s="79" t="s">
        <v>92</v>
      </c>
      <c r="C14" s="79" t="s">
        <v>357</v>
      </c>
      <c r="D14" s="79" t="s">
        <v>92</v>
      </c>
      <c r="E14" s="79" t="s">
        <v>105</v>
      </c>
      <c r="F14" s="79" t="s">
        <v>114</v>
      </c>
      <c r="G14" s="79">
        <v>60</v>
      </c>
      <c r="H14" s="80">
        <v>1</v>
      </c>
      <c r="I14" s="81">
        <v>1</v>
      </c>
      <c r="J14" s="82">
        <v>1</v>
      </c>
      <c r="K14" s="83"/>
      <c r="L14" s="84"/>
      <c r="M14" s="84"/>
      <c r="N14" s="85" t="s">
        <v>95</v>
      </c>
      <c r="O14" s="85">
        <v>800</v>
      </c>
      <c r="P14" s="85"/>
      <c r="Q14" s="84"/>
      <c r="R14" s="86">
        <v>1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4510.08</v>
      </c>
      <c r="AD14" s="91">
        <f t="shared" si="4"/>
        <v>0</v>
      </c>
      <c r="AE14" s="91">
        <f t="shared" si="2"/>
        <v>4510.08</v>
      </c>
      <c r="AF14"/>
    </row>
    <row r="15" spans="1:32" ht="24.95" customHeight="1" x14ac:dyDescent="0.4">
      <c r="A15" s="78">
        <v>12</v>
      </c>
      <c r="B15" s="79" t="s">
        <v>92</v>
      </c>
      <c r="C15" s="79" t="s">
        <v>358</v>
      </c>
      <c r="D15" s="79" t="s">
        <v>92</v>
      </c>
      <c r="E15" s="79" t="s">
        <v>93</v>
      </c>
      <c r="F15" s="79" t="s">
        <v>205</v>
      </c>
      <c r="G15" s="79">
        <v>26</v>
      </c>
      <c r="H15" s="80">
        <v>1</v>
      </c>
      <c r="I15" s="81">
        <v>1</v>
      </c>
      <c r="J15" s="82">
        <v>1</v>
      </c>
      <c r="K15" s="83"/>
      <c r="L15" s="84"/>
      <c r="M15" s="84"/>
      <c r="N15" s="85" t="s">
        <v>95</v>
      </c>
      <c r="O15" s="85">
        <v>1000</v>
      </c>
      <c r="P15" s="85"/>
      <c r="Q15" s="84"/>
      <c r="R15" s="86">
        <v>1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1954.3679999999999</v>
      </c>
      <c r="AD15" s="91">
        <f t="shared" si="4"/>
        <v>0</v>
      </c>
      <c r="AE15" s="91">
        <f t="shared" si="2"/>
        <v>1954.3679999999999</v>
      </c>
      <c r="AF15"/>
    </row>
    <row r="16" spans="1:32" ht="24.95" customHeight="1" x14ac:dyDescent="0.4">
      <c r="A16" s="78">
        <v>13</v>
      </c>
      <c r="B16" s="79" t="s">
        <v>92</v>
      </c>
      <c r="C16" s="79" t="s">
        <v>248</v>
      </c>
      <c r="D16" s="79" t="s">
        <v>92</v>
      </c>
      <c r="E16" s="79" t="s">
        <v>105</v>
      </c>
      <c r="F16" s="79" t="s">
        <v>359</v>
      </c>
      <c r="G16" s="79">
        <v>60</v>
      </c>
      <c r="H16" s="80">
        <v>4</v>
      </c>
      <c r="I16" s="81">
        <v>1</v>
      </c>
      <c r="J16" s="82">
        <v>4</v>
      </c>
      <c r="K16" s="83"/>
      <c r="L16" s="84"/>
      <c r="M16" s="84"/>
      <c r="N16" s="85" t="s">
        <v>95</v>
      </c>
      <c r="O16" s="85">
        <v>800</v>
      </c>
      <c r="P16" s="85"/>
      <c r="Q16" s="84"/>
      <c r="R16" s="86">
        <v>4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18040.32</v>
      </c>
      <c r="AD16" s="91">
        <f t="shared" si="4"/>
        <v>0</v>
      </c>
      <c r="AE16" s="91">
        <f t="shared" si="2"/>
        <v>18040.32</v>
      </c>
      <c r="AF16"/>
    </row>
    <row r="17" spans="1:32" ht="24.95" customHeight="1" x14ac:dyDescent="0.4">
      <c r="A17" s="78">
        <v>14</v>
      </c>
      <c r="B17" s="79" t="s">
        <v>92</v>
      </c>
      <c r="C17" s="79" t="s">
        <v>217</v>
      </c>
      <c r="D17" s="79" t="s">
        <v>92</v>
      </c>
      <c r="E17" s="79" t="s">
        <v>360</v>
      </c>
      <c r="F17" s="79" t="s">
        <v>361</v>
      </c>
      <c r="G17" s="79">
        <v>30</v>
      </c>
      <c r="H17" s="80">
        <v>2</v>
      </c>
      <c r="I17" s="81">
        <v>6</v>
      </c>
      <c r="J17" s="82">
        <v>12</v>
      </c>
      <c r="K17" s="83"/>
      <c r="L17" s="84"/>
      <c r="M17" s="84"/>
      <c r="N17" s="85" t="s">
        <v>95</v>
      </c>
      <c r="O17" s="85">
        <v>2100</v>
      </c>
      <c r="P17" s="85"/>
      <c r="Q17" s="84"/>
      <c r="R17" s="86">
        <v>12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27060.48</v>
      </c>
      <c r="AD17" s="91">
        <f t="shared" si="4"/>
        <v>0</v>
      </c>
      <c r="AE17" s="91">
        <f t="shared" si="2"/>
        <v>27060.48</v>
      </c>
      <c r="AF17"/>
    </row>
    <row r="18" spans="1:32" ht="24.95" customHeight="1" x14ac:dyDescent="0.4">
      <c r="A18" s="78">
        <v>15</v>
      </c>
      <c r="B18" s="79" t="s">
        <v>92</v>
      </c>
      <c r="C18" s="79" t="s">
        <v>234</v>
      </c>
      <c r="D18" s="79" t="s">
        <v>92</v>
      </c>
      <c r="E18" s="79" t="s">
        <v>97</v>
      </c>
      <c r="F18" s="79" t="s">
        <v>362</v>
      </c>
      <c r="G18" s="79">
        <v>42</v>
      </c>
      <c r="H18" s="80">
        <v>6</v>
      </c>
      <c r="I18" s="81">
        <v>2</v>
      </c>
      <c r="J18" s="82">
        <v>12</v>
      </c>
      <c r="K18" s="83"/>
      <c r="L18" s="84"/>
      <c r="M18" s="84"/>
      <c r="N18" s="85" t="s">
        <v>95</v>
      </c>
      <c r="O18" s="85">
        <v>2500</v>
      </c>
      <c r="P18" s="85"/>
      <c r="Q18" s="84"/>
      <c r="R18" s="86">
        <v>12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37884.671999999999</v>
      </c>
      <c r="AD18" s="91">
        <f t="shared" si="4"/>
        <v>0</v>
      </c>
      <c r="AE18" s="91">
        <f t="shared" si="2"/>
        <v>37884.671999999999</v>
      </c>
      <c r="AF18"/>
    </row>
    <row r="19" spans="1:32" ht="24.95" customHeight="1" x14ac:dyDescent="0.4">
      <c r="A19" s="78">
        <v>16</v>
      </c>
      <c r="B19" s="79" t="s">
        <v>92</v>
      </c>
      <c r="C19" s="79" t="s">
        <v>236</v>
      </c>
      <c r="D19" s="79" t="s">
        <v>92</v>
      </c>
      <c r="E19" s="79" t="s">
        <v>97</v>
      </c>
      <c r="F19" s="79" t="s">
        <v>352</v>
      </c>
      <c r="G19" s="79">
        <v>42</v>
      </c>
      <c r="H19" s="80">
        <v>3</v>
      </c>
      <c r="I19" s="81">
        <v>1</v>
      </c>
      <c r="J19" s="82">
        <v>3</v>
      </c>
      <c r="K19" s="83"/>
      <c r="L19" s="84"/>
      <c r="M19" s="84"/>
      <c r="N19" s="85" t="s">
        <v>95</v>
      </c>
      <c r="O19" s="85">
        <v>2500</v>
      </c>
      <c r="P19" s="85"/>
      <c r="Q19" s="84"/>
      <c r="R19" s="86">
        <v>3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9471.1679999999997</v>
      </c>
      <c r="AD19" s="91">
        <f t="shared" si="4"/>
        <v>0</v>
      </c>
      <c r="AE19" s="91">
        <f t="shared" si="2"/>
        <v>9471.1679999999997</v>
      </c>
      <c r="AF19"/>
    </row>
    <row r="20" spans="1:32" ht="24.95" customHeight="1" x14ac:dyDescent="0.4">
      <c r="A20" s="78">
        <v>17</v>
      </c>
      <c r="B20" s="79" t="s">
        <v>92</v>
      </c>
      <c r="C20" s="79" t="s">
        <v>236</v>
      </c>
      <c r="D20" s="79" t="s">
        <v>92</v>
      </c>
      <c r="E20" s="79" t="s">
        <v>97</v>
      </c>
      <c r="F20" s="79" t="s">
        <v>362</v>
      </c>
      <c r="G20" s="79">
        <v>42</v>
      </c>
      <c r="H20" s="80">
        <v>2</v>
      </c>
      <c r="I20" s="81">
        <v>2</v>
      </c>
      <c r="J20" s="82">
        <v>4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4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12628.224</v>
      </c>
      <c r="AD20" s="91">
        <f t="shared" si="4"/>
        <v>0</v>
      </c>
      <c r="AE20" s="91">
        <f t="shared" si="2"/>
        <v>12628.224</v>
      </c>
      <c r="AF20"/>
    </row>
    <row r="21" spans="1:32" ht="24.95" customHeight="1" x14ac:dyDescent="0.4">
      <c r="A21" s="78">
        <v>18</v>
      </c>
      <c r="B21" s="79" t="s">
        <v>92</v>
      </c>
      <c r="C21" s="79" t="s">
        <v>363</v>
      </c>
      <c r="D21" s="79" t="s">
        <v>92</v>
      </c>
      <c r="E21" s="79" t="s">
        <v>97</v>
      </c>
      <c r="F21" s="79" t="s">
        <v>352</v>
      </c>
      <c r="G21" s="79">
        <v>42</v>
      </c>
      <c r="H21" s="80">
        <v>3</v>
      </c>
      <c r="I21" s="81">
        <v>1</v>
      </c>
      <c r="J21" s="82">
        <v>3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3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9471.1679999999997</v>
      </c>
      <c r="AD21" s="91">
        <f t="shared" si="4"/>
        <v>0</v>
      </c>
      <c r="AE21" s="91">
        <f t="shared" si="2"/>
        <v>9471.1679999999997</v>
      </c>
      <c r="AF21"/>
    </row>
    <row r="22" spans="1:32" ht="24.95" customHeight="1" x14ac:dyDescent="0.4">
      <c r="A22" s="78">
        <v>19</v>
      </c>
      <c r="B22" s="79" t="s">
        <v>92</v>
      </c>
      <c r="C22" s="79" t="s">
        <v>363</v>
      </c>
      <c r="D22" s="79" t="s">
        <v>92</v>
      </c>
      <c r="E22" s="79" t="s">
        <v>97</v>
      </c>
      <c r="F22" s="79" t="s">
        <v>362</v>
      </c>
      <c r="G22" s="79">
        <v>42</v>
      </c>
      <c r="H22" s="80">
        <v>2</v>
      </c>
      <c r="I22" s="81">
        <v>2</v>
      </c>
      <c r="J22" s="82">
        <v>4</v>
      </c>
      <c r="K22" s="83"/>
      <c r="L22" s="84"/>
      <c r="M22" s="84"/>
      <c r="N22" s="85" t="s">
        <v>95</v>
      </c>
      <c r="O22" s="85">
        <v>2500</v>
      </c>
      <c r="P22" s="85"/>
      <c r="Q22" s="84"/>
      <c r="R22" s="86">
        <v>4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12628.224</v>
      </c>
      <c r="AD22" s="91">
        <f t="shared" si="4"/>
        <v>0</v>
      </c>
      <c r="AE22" s="91">
        <f t="shared" si="2"/>
        <v>12628.224</v>
      </c>
      <c r="AF22"/>
    </row>
    <row r="23" spans="1:32" ht="24.95" customHeight="1" x14ac:dyDescent="0.4">
      <c r="A23" s="78">
        <v>20</v>
      </c>
      <c r="B23" s="79" t="s">
        <v>92</v>
      </c>
      <c r="C23" s="79" t="s">
        <v>364</v>
      </c>
      <c r="D23" s="79" t="s">
        <v>92</v>
      </c>
      <c r="E23" s="79" t="s">
        <v>97</v>
      </c>
      <c r="F23" s="79" t="s">
        <v>352</v>
      </c>
      <c r="G23" s="79">
        <v>42</v>
      </c>
      <c r="H23" s="80">
        <v>3</v>
      </c>
      <c r="I23" s="81">
        <v>1</v>
      </c>
      <c r="J23" s="82">
        <v>3</v>
      </c>
      <c r="K23" s="83"/>
      <c r="L23" s="84"/>
      <c r="M23" s="84"/>
      <c r="N23" s="85" t="s">
        <v>95</v>
      </c>
      <c r="O23" s="85">
        <v>2500</v>
      </c>
      <c r="P23" s="85"/>
      <c r="Q23" s="84"/>
      <c r="R23" s="86">
        <v>3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9471.1679999999997</v>
      </c>
      <c r="AD23" s="91">
        <f t="shared" si="4"/>
        <v>0</v>
      </c>
      <c r="AE23" s="91">
        <f t="shared" si="2"/>
        <v>9471.1679999999997</v>
      </c>
      <c r="AF23"/>
    </row>
    <row r="24" spans="1:32" ht="24.95" customHeight="1" x14ac:dyDescent="0.4">
      <c r="A24" s="78">
        <v>21</v>
      </c>
      <c r="B24" s="79" t="s">
        <v>92</v>
      </c>
      <c r="C24" s="79" t="s">
        <v>364</v>
      </c>
      <c r="D24" s="79" t="s">
        <v>92</v>
      </c>
      <c r="E24" s="79" t="s">
        <v>97</v>
      </c>
      <c r="F24" s="79" t="s">
        <v>362</v>
      </c>
      <c r="G24" s="79">
        <v>42</v>
      </c>
      <c r="H24" s="80">
        <v>2</v>
      </c>
      <c r="I24" s="81">
        <v>2</v>
      </c>
      <c r="J24" s="82">
        <v>4</v>
      </c>
      <c r="K24" s="83"/>
      <c r="L24" s="84"/>
      <c r="M24" s="84"/>
      <c r="N24" s="85" t="s">
        <v>95</v>
      </c>
      <c r="O24" s="85">
        <v>2500</v>
      </c>
      <c r="P24" s="85"/>
      <c r="Q24" s="84"/>
      <c r="R24" s="86">
        <v>4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12628.224</v>
      </c>
      <c r="AD24" s="91">
        <f t="shared" si="4"/>
        <v>0</v>
      </c>
      <c r="AE24" s="91">
        <f t="shared" si="2"/>
        <v>12628.224</v>
      </c>
      <c r="AF24"/>
    </row>
    <row r="25" spans="1:32" ht="24.95" customHeight="1" x14ac:dyDescent="0.4">
      <c r="A25" s="78">
        <v>22</v>
      </c>
      <c r="B25" s="79" t="s">
        <v>92</v>
      </c>
      <c r="C25" s="79" t="s">
        <v>96</v>
      </c>
      <c r="D25" s="79" t="s">
        <v>92</v>
      </c>
      <c r="E25" s="79" t="s">
        <v>97</v>
      </c>
      <c r="F25" s="79" t="s">
        <v>352</v>
      </c>
      <c r="G25" s="79">
        <v>42</v>
      </c>
      <c r="H25" s="80">
        <v>1</v>
      </c>
      <c r="I25" s="81">
        <v>2</v>
      </c>
      <c r="J25" s="82">
        <v>2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2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6314.1120000000001</v>
      </c>
      <c r="AD25" s="91">
        <f t="shared" si="4"/>
        <v>0</v>
      </c>
      <c r="AE25" s="91">
        <f t="shared" si="2"/>
        <v>6314.1120000000001</v>
      </c>
      <c r="AF25"/>
    </row>
    <row r="26" spans="1:32" ht="24.95" customHeight="1" x14ac:dyDescent="0.4">
      <c r="A26" s="78">
        <v>23</v>
      </c>
      <c r="B26" s="79" t="s">
        <v>92</v>
      </c>
      <c r="C26" s="79" t="s">
        <v>96</v>
      </c>
      <c r="D26" s="79" t="s">
        <v>92</v>
      </c>
      <c r="E26" s="79" t="s">
        <v>210</v>
      </c>
      <c r="F26" s="79" t="s">
        <v>101</v>
      </c>
      <c r="G26" s="79">
        <v>40</v>
      </c>
      <c r="H26" s="80">
        <v>2</v>
      </c>
      <c r="I26" s="81">
        <v>1</v>
      </c>
      <c r="J26" s="82">
        <v>2</v>
      </c>
      <c r="K26" s="83"/>
      <c r="L26" s="84"/>
      <c r="M26" s="84"/>
      <c r="N26" s="85" t="s">
        <v>95</v>
      </c>
      <c r="O26" s="85">
        <v>400</v>
      </c>
      <c r="P26" s="85"/>
      <c r="Q26" s="84"/>
      <c r="R26" s="86">
        <v>2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6013.4400000000005</v>
      </c>
      <c r="AD26" s="91">
        <f t="shared" si="4"/>
        <v>0</v>
      </c>
      <c r="AE26" s="91">
        <f t="shared" si="2"/>
        <v>6013.4400000000005</v>
      </c>
      <c r="AF26"/>
    </row>
    <row r="27" spans="1:32" ht="24.95" customHeight="1" x14ac:dyDescent="0.4">
      <c r="A27" s="78">
        <v>24</v>
      </c>
      <c r="B27" s="79" t="s">
        <v>92</v>
      </c>
      <c r="C27" s="79" t="s">
        <v>214</v>
      </c>
      <c r="D27" s="79" t="s">
        <v>92</v>
      </c>
      <c r="E27" s="79" t="s">
        <v>97</v>
      </c>
      <c r="F27" s="79" t="s">
        <v>352</v>
      </c>
      <c r="G27" s="79">
        <v>42</v>
      </c>
      <c r="H27" s="80">
        <v>10</v>
      </c>
      <c r="I27" s="81">
        <v>2</v>
      </c>
      <c r="J27" s="82">
        <v>20</v>
      </c>
      <c r="K27" s="83"/>
      <c r="L27" s="84"/>
      <c r="M27" s="84"/>
      <c r="N27" s="85" t="s">
        <v>95</v>
      </c>
      <c r="O27" s="85">
        <v>2500</v>
      </c>
      <c r="P27" s="85"/>
      <c r="Q27" s="84"/>
      <c r="R27" s="86">
        <v>20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63141.120000000003</v>
      </c>
      <c r="AD27" s="91">
        <f t="shared" si="4"/>
        <v>0</v>
      </c>
      <c r="AE27" s="91">
        <f t="shared" si="2"/>
        <v>63141.120000000003</v>
      </c>
      <c r="AF27"/>
    </row>
    <row r="28" spans="1:32" ht="24.95" customHeight="1" x14ac:dyDescent="0.4">
      <c r="A28" s="78">
        <v>25</v>
      </c>
      <c r="B28" s="79" t="s">
        <v>92</v>
      </c>
      <c r="C28" s="79" t="s">
        <v>365</v>
      </c>
      <c r="D28" s="79" t="s">
        <v>92</v>
      </c>
      <c r="E28" s="79" t="s">
        <v>97</v>
      </c>
      <c r="F28" s="79" t="s">
        <v>352</v>
      </c>
      <c r="G28" s="79">
        <v>42</v>
      </c>
      <c r="H28" s="80">
        <v>1</v>
      </c>
      <c r="I28" s="81">
        <v>1</v>
      </c>
      <c r="J28" s="82">
        <v>1</v>
      </c>
      <c r="K28" s="83"/>
      <c r="L28" s="84"/>
      <c r="M28" s="84"/>
      <c r="N28" s="85" t="s">
        <v>95</v>
      </c>
      <c r="O28" s="85">
        <v>2500</v>
      </c>
      <c r="P28" s="85"/>
      <c r="Q28" s="84"/>
      <c r="R28" s="86">
        <v>1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3157.056</v>
      </c>
      <c r="AD28" s="91">
        <f t="shared" si="4"/>
        <v>0</v>
      </c>
      <c r="AE28" s="91">
        <f t="shared" si="2"/>
        <v>3157.056</v>
      </c>
      <c r="AF28"/>
    </row>
    <row r="29" spans="1:32" ht="24.95" customHeight="1" x14ac:dyDescent="0.4">
      <c r="A29" s="78">
        <v>26</v>
      </c>
      <c r="B29" s="79" t="s">
        <v>92</v>
      </c>
      <c r="C29" s="79" t="s">
        <v>358</v>
      </c>
      <c r="D29" s="79" t="s">
        <v>92</v>
      </c>
      <c r="E29" s="79" t="s">
        <v>93</v>
      </c>
      <c r="F29" s="79" t="s">
        <v>205</v>
      </c>
      <c r="G29" s="79">
        <v>26</v>
      </c>
      <c r="H29" s="80">
        <v>1</v>
      </c>
      <c r="I29" s="81">
        <v>1</v>
      </c>
      <c r="J29" s="82">
        <v>1</v>
      </c>
      <c r="K29" s="83"/>
      <c r="L29" s="84"/>
      <c r="M29" s="84"/>
      <c r="N29" s="85" t="s">
        <v>95</v>
      </c>
      <c r="O29" s="85">
        <v>1000</v>
      </c>
      <c r="P29" s="85"/>
      <c r="Q29" s="84"/>
      <c r="R29" s="86">
        <v>1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1954.3679999999999</v>
      </c>
      <c r="AD29" s="91">
        <f t="shared" si="4"/>
        <v>0</v>
      </c>
      <c r="AE29" s="91">
        <f t="shared" si="2"/>
        <v>1954.3679999999999</v>
      </c>
      <c r="AF29"/>
    </row>
    <row r="30" spans="1:32" ht="24.95" customHeight="1" x14ac:dyDescent="0.4">
      <c r="A30" s="78">
        <v>27</v>
      </c>
      <c r="B30" s="79" t="s">
        <v>92</v>
      </c>
      <c r="C30" s="79" t="s">
        <v>112</v>
      </c>
      <c r="D30" s="79" t="s">
        <v>92</v>
      </c>
      <c r="E30" s="79" t="s">
        <v>93</v>
      </c>
      <c r="F30" s="79" t="s">
        <v>366</v>
      </c>
      <c r="G30" s="79">
        <v>26</v>
      </c>
      <c r="H30" s="80">
        <v>2</v>
      </c>
      <c r="I30" s="81">
        <v>1</v>
      </c>
      <c r="J30" s="82">
        <v>2</v>
      </c>
      <c r="K30" s="83"/>
      <c r="L30" s="84"/>
      <c r="M30" s="84"/>
      <c r="N30" s="85" t="s">
        <v>95</v>
      </c>
      <c r="O30" s="85">
        <v>1000</v>
      </c>
      <c r="P30" s="85"/>
      <c r="Q30" s="84"/>
      <c r="R30" s="86">
        <v>2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3908.7359999999999</v>
      </c>
      <c r="AD30" s="91">
        <f t="shared" si="4"/>
        <v>0</v>
      </c>
      <c r="AE30" s="91">
        <f t="shared" si="2"/>
        <v>3908.7359999999999</v>
      </c>
      <c r="AF30"/>
    </row>
    <row r="31" spans="1:32" ht="24.95" customHeight="1" x14ac:dyDescent="0.4">
      <c r="A31" s="78">
        <v>28</v>
      </c>
      <c r="B31" s="79" t="s">
        <v>92</v>
      </c>
      <c r="C31" s="79" t="s">
        <v>356</v>
      </c>
      <c r="D31" s="79" t="s">
        <v>92</v>
      </c>
      <c r="E31" s="79" t="s">
        <v>105</v>
      </c>
      <c r="F31" s="79" t="s">
        <v>114</v>
      </c>
      <c r="G31" s="79">
        <v>60</v>
      </c>
      <c r="H31" s="80">
        <v>1</v>
      </c>
      <c r="I31" s="81">
        <v>1</v>
      </c>
      <c r="J31" s="82">
        <v>1</v>
      </c>
      <c r="K31" s="83"/>
      <c r="L31" s="84"/>
      <c r="M31" s="84"/>
      <c r="N31" s="85" t="s">
        <v>95</v>
      </c>
      <c r="O31" s="85">
        <v>800</v>
      </c>
      <c r="P31" s="85"/>
      <c r="Q31" s="84"/>
      <c r="R31" s="86">
        <v>1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4510.08</v>
      </c>
      <c r="AD31" s="91">
        <f t="shared" si="4"/>
        <v>0</v>
      </c>
      <c r="AE31" s="91">
        <f t="shared" si="2"/>
        <v>4510.08</v>
      </c>
      <c r="AF31"/>
    </row>
    <row r="32" spans="1:32" ht="24.95" customHeight="1" x14ac:dyDescent="0.4">
      <c r="A32" s="78">
        <v>29</v>
      </c>
      <c r="B32" s="79" t="s">
        <v>92</v>
      </c>
      <c r="C32" s="79" t="s">
        <v>357</v>
      </c>
      <c r="D32" s="79" t="s">
        <v>92</v>
      </c>
      <c r="E32" s="79" t="s">
        <v>105</v>
      </c>
      <c r="F32" s="79" t="s">
        <v>101</v>
      </c>
      <c r="G32" s="79">
        <v>60</v>
      </c>
      <c r="H32" s="80">
        <v>1</v>
      </c>
      <c r="I32" s="81">
        <v>1</v>
      </c>
      <c r="J32" s="82">
        <v>1</v>
      </c>
      <c r="K32" s="83"/>
      <c r="L32" s="84"/>
      <c r="M32" s="84"/>
      <c r="N32" s="85" t="s">
        <v>95</v>
      </c>
      <c r="O32" s="85">
        <v>800</v>
      </c>
      <c r="P32" s="85"/>
      <c r="Q32" s="84"/>
      <c r="R32" s="86">
        <v>1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4510.08</v>
      </c>
      <c r="AD32" s="91">
        <f t="shared" si="4"/>
        <v>0</v>
      </c>
      <c r="AE32" s="91">
        <f t="shared" si="2"/>
        <v>4510.08</v>
      </c>
      <c r="AF32"/>
    </row>
    <row r="33" spans="1:32" ht="24.95" customHeight="1" x14ac:dyDescent="0.4">
      <c r="A33" s="78">
        <v>30</v>
      </c>
      <c r="B33" s="79" t="s">
        <v>92</v>
      </c>
      <c r="C33" s="79" t="s">
        <v>367</v>
      </c>
      <c r="D33" s="79" t="s">
        <v>92</v>
      </c>
      <c r="E33" s="79" t="s">
        <v>368</v>
      </c>
      <c r="F33" s="79" t="s">
        <v>369</v>
      </c>
      <c r="G33" s="79">
        <v>68</v>
      </c>
      <c r="H33" s="80">
        <v>1</v>
      </c>
      <c r="I33" s="81">
        <v>1</v>
      </c>
      <c r="J33" s="82">
        <v>1</v>
      </c>
      <c r="K33" s="83"/>
      <c r="L33" s="84"/>
      <c r="M33" s="84"/>
      <c r="N33" s="85" t="s">
        <v>95</v>
      </c>
      <c r="O33" s="85">
        <v>4700</v>
      </c>
      <c r="P33" s="85"/>
      <c r="Q33" s="84"/>
      <c r="R33" s="86">
        <v>1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5111.424</v>
      </c>
      <c r="AD33" s="91">
        <f t="shared" si="4"/>
        <v>0</v>
      </c>
      <c r="AE33" s="91">
        <f t="shared" si="2"/>
        <v>5111.424</v>
      </c>
      <c r="AF33"/>
    </row>
    <row r="34" spans="1:32" ht="24.95" customHeight="1" x14ac:dyDescent="0.4">
      <c r="A34" s="78">
        <v>31</v>
      </c>
      <c r="B34" s="79" t="s">
        <v>92</v>
      </c>
      <c r="C34" s="79" t="s">
        <v>351</v>
      </c>
      <c r="D34" s="79" t="s">
        <v>92</v>
      </c>
      <c r="E34" s="79" t="s">
        <v>105</v>
      </c>
      <c r="F34" s="79" t="s">
        <v>114</v>
      </c>
      <c r="G34" s="79">
        <v>60</v>
      </c>
      <c r="H34" s="80">
        <v>1</v>
      </c>
      <c r="I34" s="81">
        <v>1</v>
      </c>
      <c r="J34" s="82">
        <v>1</v>
      </c>
      <c r="K34" s="83"/>
      <c r="L34" s="84"/>
      <c r="M34" s="84"/>
      <c r="N34" s="85" t="s">
        <v>95</v>
      </c>
      <c r="O34" s="85">
        <v>800</v>
      </c>
      <c r="P34" s="85"/>
      <c r="Q34" s="84"/>
      <c r="R34" s="86">
        <v>1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4510.08</v>
      </c>
      <c r="AD34" s="91">
        <f t="shared" si="4"/>
        <v>0</v>
      </c>
      <c r="AE34" s="91">
        <f t="shared" si="2"/>
        <v>4510.08</v>
      </c>
      <c r="AF34"/>
    </row>
    <row r="35" spans="1:32" ht="24.95" customHeight="1" x14ac:dyDescent="0.4">
      <c r="A35" s="78">
        <v>32</v>
      </c>
      <c r="B35" s="79" t="s">
        <v>92</v>
      </c>
      <c r="C35" s="79" t="s">
        <v>370</v>
      </c>
      <c r="D35" s="79" t="s">
        <v>92</v>
      </c>
      <c r="E35" s="79" t="s">
        <v>93</v>
      </c>
      <c r="F35" s="79" t="s">
        <v>352</v>
      </c>
      <c r="G35" s="79">
        <v>26</v>
      </c>
      <c r="H35" s="80">
        <v>1</v>
      </c>
      <c r="I35" s="81">
        <v>1</v>
      </c>
      <c r="J35" s="82">
        <v>1</v>
      </c>
      <c r="K35" s="83"/>
      <c r="L35" s="84"/>
      <c r="M35" s="84"/>
      <c r="N35" s="85" t="s">
        <v>95</v>
      </c>
      <c r="O35" s="85">
        <v>1000</v>
      </c>
      <c r="P35" s="85"/>
      <c r="Q35" s="84"/>
      <c r="R35" s="86">
        <v>1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1954.3679999999999</v>
      </c>
      <c r="AD35" s="91">
        <f t="shared" si="4"/>
        <v>0</v>
      </c>
      <c r="AE35" s="91">
        <f t="shared" si="2"/>
        <v>1954.3679999999999</v>
      </c>
      <c r="AF35"/>
    </row>
    <row r="36" spans="1:32" ht="24.95" customHeight="1" x14ac:dyDescent="0.4">
      <c r="A36" s="78">
        <v>33</v>
      </c>
      <c r="B36" s="79" t="s">
        <v>92</v>
      </c>
      <c r="C36" s="79" t="s">
        <v>370</v>
      </c>
      <c r="D36" s="79" t="s">
        <v>92</v>
      </c>
      <c r="E36" s="79" t="s">
        <v>93</v>
      </c>
      <c r="F36" s="79" t="s">
        <v>271</v>
      </c>
      <c r="G36" s="79">
        <v>26</v>
      </c>
      <c r="H36" s="80">
        <v>1</v>
      </c>
      <c r="I36" s="81">
        <v>1</v>
      </c>
      <c r="J36" s="82">
        <v>1</v>
      </c>
      <c r="K36" s="83"/>
      <c r="L36" s="84"/>
      <c r="M36" s="84"/>
      <c r="N36" s="85" t="s">
        <v>95</v>
      </c>
      <c r="O36" s="85">
        <v>1000</v>
      </c>
      <c r="P36" s="85"/>
      <c r="Q36" s="84"/>
      <c r="R36" s="86">
        <v>1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1954.3679999999999</v>
      </c>
      <c r="AD36" s="91">
        <f t="shared" si="4"/>
        <v>0</v>
      </c>
      <c r="AE36" s="91">
        <f t="shared" si="2"/>
        <v>1954.3679999999999</v>
      </c>
      <c r="AF36"/>
    </row>
    <row r="37" spans="1:32" ht="24.95" customHeight="1" x14ac:dyDescent="0.4">
      <c r="A37" s="78">
        <v>34</v>
      </c>
      <c r="B37" s="79" t="s">
        <v>92</v>
      </c>
      <c r="C37" s="79" t="s">
        <v>371</v>
      </c>
      <c r="D37" s="79" t="s">
        <v>92</v>
      </c>
      <c r="E37" s="79" t="s">
        <v>372</v>
      </c>
      <c r="F37" s="79" t="s">
        <v>366</v>
      </c>
      <c r="G37" s="79">
        <v>18</v>
      </c>
      <c r="H37" s="80">
        <v>1</v>
      </c>
      <c r="I37" s="81">
        <v>1</v>
      </c>
      <c r="J37" s="82">
        <v>1</v>
      </c>
      <c r="K37" s="83"/>
      <c r="L37" s="84"/>
      <c r="M37" s="84"/>
      <c r="N37" s="85" t="s">
        <v>95</v>
      </c>
      <c r="O37" s="85">
        <v>1200</v>
      </c>
      <c r="P37" s="85"/>
      <c r="Q37" s="84"/>
      <c r="R37" s="86">
        <v>1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1353.0239999999999</v>
      </c>
      <c r="AD37" s="91">
        <f t="shared" si="4"/>
        <v>0</v>
      </c>
      <c r="AE37" s="91">
        <f t="shared" si="2"/>
        <v>1353.0239999999999</v>
      </c>
      <c r="AF37"/>
    </row>
    <row r="38" spans="1:32" ht="24.95" customHeight="1" x14ac:dyDescent="0.4">
      <c r="A38" s="78">
        <v>35</v>
      </c>
      <c r="B38" s="79" t="s">
        <v>92</v>
      </c>
      <c r="C38" s="79" t="s">
        <v>96</v>
      </c>
      <c r="D38" s="79" t="s">
        <v>92</v>
      </c>
      <c r="E38" s="79" t="s">
        <v>93</v>
      </c>
      <c r="F38" s="79" t="s">
        <v>352</v>
      </c>
      <c r="G38" s="79">
        <v>26</v>
      </c>
      <c r="H38" s="80">
        <v>1</v>
      </c>
      <c r="I38" s="81">
        <v>1</v>
      </c>
      <c r="J38" s="82">
        <v>1</v>
      </c>
      <c r="K38" s="83"/>
      <c r="L38" s="84"/>
      <c r="M38" s="84"/>
      <c r="N38" s="85" t="s">
        <v>95</v>
      </c>
      <c r="O38" s="85">
        <v>1000</v>
      </c>
      <c r="P38" s="85"/>
      <c r="Q38" s="84"/>
      <c r="R38" s="86">
        <v>1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1954.3679999999999</v>
      </c>
      <c r="AD38" s="91">
        <f t="shared" si="4"/>
        <v>0</v>
      </c>
      <c r="AE38" s="91">
        <f t="shared" si="2"/>
        <v>1954.3679999999999</v>
      </c>
      <c r="AF38"/>
    </row>
    <row r="39" spans="1:32" ht="24.95" customHeight="1" x14ac:dyDescent="0.4">
      <c r="A39" s="78">
        <v>36</v>
      </c>
      <c r="B39" s="79" t="s">
        <v>92</v>
      </c>
      <c r="C39" s="79" t="s">
        <v>373</v>
      </c>
      <c r="D39" s="79" t="s">
        <v>92</v>
      </c>
      <c r="E39" s="79" t="s">
        <v>105</v>
      </c>
      <c r="F39" s="79" t="s">
        <v>374</v>
      </c>
      <c r="G39" s="79">
        <v>60</v>
      </c>
      <c r="H39" s="80">
        <v>1</v>
      </c>
      <c r="I39" s="81">
        <v>1</v>
      </c>
      <c r="J39" s="82">
        <v>1</v>
      </c>
      <c r="K39" s="83"/>
      <c r="L39" s="84"/>
      <c r="M39" s="84"/>
      <c r="N39" s="85" t="s">
        <v>95</v>
      </c>
      <c r="O39" s="85">
        <v>800</v>
      </c>
      <c r="P39" s="85"/>
      <c r="Q39" s="84"/>
      <c r="R39" s="86">
        <v>1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4510.08</v>
      </c>
      <c r="AD39" s="91">
        <f t="shared" si="4"/>
        <v>0</v>
      </c>
      <c r="AE39" s="91">
        <f t="shared" si="2"/>
        <v>4510.08</v>
      </c>
      <c r="AF39"/>
    </row>
    <row r="40" spans="1:32" ht="24.95" customHeight="1" x14ac:dyDescent="0.4">
      <c r="A40" s="78">
        <v>37</v>
      </c>
      <c r="B40" s="79" t="s">
        <v>92</v>
      </c>
      <c r="C40" s="79" t="s">
        <v>373</v>
      </c>
      <c r="D40" s="79" t="s">
        <v>92</v>
      </c>
      <c r="E40" s="79" t="s">
        <v>97</v>
      </c>
      <c r="F40" s="79" t="s">
        <v>352</v>
      </c>
      <c r="G40" s="79">
        <v>42</v>
      </c>
      <c r="H40" s="79">
        <v>2</v>
      </c>
      <c r="I40" s="81">
        <v>2</v>
      </c>
      <c r="J40" s="82">
        <v>4</v>
      </c>
      <c r="K40" s="83"/>
      <c r="L40" s="84"/>
      <c r="M40" s="84"/>
      <c r="N40" s="85" t="s">
        <v>95</v>
      </c>
      <c r="O40" s="85">
        <v>2500</v>
      </c>
      <c r="P40" s="85"/>
      <c r="Q40" s="84"/>
      <c r="R40" s="86">
        <v>4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12628.224</v>
      </c>
      <c r="AD40" s="91">
        <f t="shared" si="4"/>
        <v>0</v>
      </c>
      <c r="AE40" s="91">
        <f t="shared" si="2"/>
        <v>12628.224</v>
      </c>
      <c r="AF40"/>
    </row>
    <row r="41" spans="1:32" ht="24.95" customHeight="1" x14ac:dyDescent="0.4">
      <c r="A41" s="78">
        <v>38</v>
      </c>
      <c r="B41" s="79" t="s">
        <v>92</v>
      </c>
      <c r="C41" s="79" t="s">
        <v>373</v>
      </c>
      <c r="D41" s="79" t="s">
        <v>92</v>
      </c>
      <c r="E41" s="79" t="s">
        <v>97</v>
      </c>
      <c r="F41" s="79" t="s">
        <v>362</v>
      </c>
      <c r="G41" s="79">
        <v>42</v>
      </c>
      <c r="H41" s="79">
        <v>3</v>
      </c>
      <c r="I41" s="81">
        <v>2</v>
      </c>
      <c r="J41" s="82">
        <v>6</v>
      </c>
      <c r="K41" s="83"/>
      <c r="L41" s="84"/>
      <c r="M41" s="84"/>
      <c r="N41" s="85" t="s">
        <v>95</v>
      </c>
      <c r="O41" s="85">
        <v>2500</v>
      </c>
      <c r="P41" s="85"/>
      <c r="Q41" s="84"/>
      <c r="R41" s="86">
        <v>6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18942.335999999999</v>
      </c>
      <c r="AD41" s="91">
        <f t="shared" si="4"/>
        <v>0</v>
      </c>
      <c r="AE41" s="91">
        <f t="shared" si="2"/>
        <v>18942.335999999999</v>
      </c>
      <c r="AF41"/>
    </row>
    <row r="42" spans="1:32" ht="24.95" customHeight="1" x14ac:dyDescent="0.4">
      <c r="A42" s="78">
        <v>39</v>
      </c>
      <c r="B42" s="79" t="s">
        <v>92</v>
      </c>
      <c r="C42" s="79" t="s">
        <v>224</v>
      </c>
      <c r="D42" s="79" t="s">
        <v>92</v>
      </c>
      <c r="E42" s="79" t="s">
        <v>97</v>
      </c>
      <c r="F42" s="79" t="s">
        <v>205</v>
      </c>
      <c r="G42" s="79">
        <v>42</v>
      </c>
      <c r="H42" s="79">
        <v>35</v>
      </c>
      <c r="I42" s="81">
        <v>1</v>
      </c>
      <c r="J42" s="82">
        <v>35</v>
      </c>
      <c r="K42" s="83"/>
      <c r="L42" s="84"/>
      <c r="M42" s="84"/>
      <c r="N42" s="85" t="s">
        <v>95</v>
      </c>
      <c r="O42" s="85">
        <v>2500</v>
      </c>
      <c r="P42" s="85"/>
      <c r="Q42" s="84"/>
      <c r="R42" s="86">
        <v>35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110496.95999999999</v>
      </c>
      <c r="AD42" s="91">
        <f t="shared" si="4"/>
        <v>0</v>
      </c>
      <c r="AE42" s="91">
        <f t="shared" si="2"/>
        <v>110496.95999999999</v>
      </c>
      <c r="AF42"/>
    </row>
    <row r="43" spans="1:32" ht="24.95" customHeight="1" x14ac:dyDescent="0.4">
      <c r="A43" s="78">
        <v>40</v>
      </c>
      <c r="B43" s="79" t="s">
        <v>92</v>
      </c>
      <c r="C43" s="79" t="s">
        <v>356</v>
      </c>
      <c r="D43" s="79" t="s">
        <v>92</v>
      </c>
      <c r="E43" s="79" t="s">
        <v>97</v>
      </c>
      <c r="F43" s="79" t="s">
        <v>205</v>
      </c>
      <c r="G43" s="79">
        <v>42</v>
      </c>
      <c r="H43" s="79">
        <v>1</v>
      </c>
      <c r="I43" s="81">
        <v>1</v>
      </c>
      <c r="J43" s="82">
        <v>1</v>
      </c>
      <c r="K43" s="83"/>
      <c r="L43" s="84"/>
      <c r="M43" s="84"/>
      <c r="N43" s="85" t="s">
        <v>95</v>
      </c>
      <c r="O43" s="85">
        <v>2500</v>
      </c>
      <c r="P43" s="85"/>
      <c r="Q43" s="84"/>
      <c r="R43" s="86">
        <v>1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3157.056</v>
      </c>
      <c r="AD43" s="91">
        <f t="shared" si="4"/>
        <v>0</v>
      </c>
      <c r="AE43" s="91">
        <f t="shared" si="2"/>
        <v>3157.056</v>
      </c>
      <c r="AF43"/>
    </row>
    <row r="44" spans="1:32" ht="24.95" customHeight="1" x14ac:dyDescent="0.4">
      <c r="A44" s="78">
        <v>41</v>
      </c>
      <c r="B44" s="79" t="s">
        <v>92</v>
      </c>
      <c r="C44" s="79" t="s">
        <v>96</v>
      </c>
      <c r="D44" s="79" t="s">
        <v>92</v>
      </c>
      <c r="E44" s="79" t="s">
        <v>97</v>
      </c>
      <c r="F44" s="79" t="s">
        <v>205</v>
      </c>
      <c r="G44" s="79">
        <v>42</v>
      </c>
      <c r="H44" s="79">
        <v>2</v>
      </c>
      <c r="I44" s="81">
        <v>1</v>
      </c>
      <c r="J44" s="82">
        <v>2</v>
      </c>
      <c r="K44" s="83"/>
      <c r="L44" s="84"/>
      <c r="M44" s="84"/>
      <c r="N44" s="85" t="s">
        <v>95</v>
      </c>
      <c r="O44" s="85">
        <v>2500</v>
      </c>
      <c r="P44" s="85"/>
      <c r="Q44" s="84"/>
      <c r="R44" s="86">
        <v>2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6314.1120000000001</v>
      </c>
      <c r="AD44" s="91">
        <f t="shared" si="4"/>
        <v>0</v>
      </c>
      <c r="AE44" s="91">
        <f t="shared" si="2"/>
        <v>6314.1120000000001</v>
      </c>
      <c r="AF44"/>
    </row>
    <row r="45" spans="1:32" ht="24.95" customHeight="1" x14ac:dyDescent="0.4">
      <c r="A45" s="78">
        <v>42</v>
      </c>
      <c r="B45" s="79" t="s">
        <v>92</v>
      </c>
      <c r="C45" s="79" t="s">
        <v>102</v>
      </c>
      <c r="D45" s="79" t="s">
        <v>92</v>
      </c>
      <c r="E45" s="79" t="s">
        <v>93</v>
      </c>
      <c r="F45" s="79" t="s">
        <v>352</v>
      </c>
      <c r="G45" s="79">
        <v>26</v>
      </c>
      <c r="H45" s="79">
        <v>3</v>
      </c>
      <c r="I45" s="81">
        <v>2</v>
      </c>
      <c r="J45" s="82">
        <v>6</v>
      </c>
      <c r="K45" s="83"/>
      <c r="L45" s="84"/>
      <c r="M45" s="84"/>
      <c r="N45" s="85" t="s">
        <v>95</v>
      </c>
      <c r="O45" s="85">
        <v>1000</v>
      </c>
      <c r="P45" s="85"/>
      <c r="Q45" s="84"/>
      <c r="R45" s="86">
        <v>6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11726.207999999999</v>
      </c>
      <c r="AD45" s="91">
        <f t="shared" si="4"/>
        <v>0</v>
      </c>
      <c r="AE45" s="91">
        <f t="shared" si="2"/>
        <v>11726.207999999999</v>
      </c>
      <c r="AF45"/>
    </row>
    <row r="46" spans="1:32" ht="24.95" customHeight="1" x14ac:dyDescent="0.4">
      <c r="A46" s="78">
        <v>43</v>
      </c>
      <c r="B46" s="79" t="s">
        <v>92</v>
      </c>
      <c r="C46" s="79" t="s">
        <v>136</v>
      </c>
      <c r="D46" s="79" t="s">
        <v>92</v>
      </c>
      <c r="E46" s="79" t="s">
        <v>97</v>
      </c>
      <c r="F46" s="79" t="s">
        <v>352</v>
      </c>
      <c r="G46" s="79">
        <v>42</v>
      </c>
      <c r="H46" s="79">
        <v>3</v>
      </c>
      <c r="I46" s="81">
        <v>2</v>
      </c>
      <c r="J46" s="82">
        <v>6</v>
      </c>
      <c r="K46" s="83"/>
      <c r="L46" s="84"/>
      <c r="M46" s="84"/>
      <c r="N46" s="85" t="s">
        <v>95</v>
      </c>
      <c r="O46" s="85">
        <v>2500</v>
      </c>
      <c r="P46" s="85"/>
      <c r="Q46" s="84"/>
      <c r="R46" s="86">
        <v>6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18942.335999999999</v>
      </c>
      <c r="AD46" s="91">
        <f t="shared" si="4"/>
        <v>0</v>
      </c>
      <c r="AE46" s="91">
        <f t="shared" si="2"/>
        <v>18942.335999999999</v>
      </c>
      <c r="AF46"/>
    </row>
    <row r="47" spans="1:32" ht="24.95" customHeight="1" x14ac:dyDescent="0.4">
      <c r="A47" s="78">
        <v>44</v>
      </c>
      <c r="B47" s="79" t="s">
        <v>92</v>
      </c>
      <c r="C47" s="79" t="s">
        <v>112</v>
      </c>
      <c r="D47" s="79" t="s">
        <v>92</v>
      </c>
      <c r="E47" s="79" t="s">
        <v>97</v>
      </c>
      <c r="F47" s="79" t="s">
        <v>221</v>
      </c>
      <c r="G47" s="79">
        <v>42</v>
      </c>
      <c r="H47" s="79">
        <v>5</v>
      </c>
      <c r="I47" s="81">
        <v>1</v>
      </c>
      <c r="J47" s="82">
        <v>5</v>
      </c>
      <c r="K47" s="83"/>
      <c r="L47" s="84"/>
      <c r="M47" s="84"/>
      <c r="N47" s="85" t="s">
        <v>95</v>
      </c>
      <c r="O47" s="85">
        <v>2500</v>
      </c>
      <c r="P47" s="85"/>
      <c r="Q47" s="84"/>
      <c r="R47" s="86">
        <v>5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15785.28</v>
      </c>
      <c r="AD47" s="91">
        <f t="shared" si="4"/>
        <v>0</v>
      </c>
      <c r="AE47" s="91">
        <f t="shared" si="2"/>
        <v>15785.28</v>
      </c>
      <c r="AF47"/>
    </row>
    <row r="48" spans="1:32" ht="36.75" customHeight="1" x14ac:dyDescent="0.4">
      <c r="A48" s="92"/>
      <c r="B48" s="93"/>
      <c r="C48" s="93"/>
      <c r="D48" s="93"/>
      <c r="E48" s="93"/>
      <c r="L48" s="94"/>
      <c r="S48" s="95"/>
      <c r="T48" s="95"/>
      <c r="U48" s="95"/>
      <c r="V48" s="96"/>
      <c r="W48" s="96"/>
      <c r="X48" s="90"/>
      <c r="AB48" s="90"/>
      <c r="AC48" s="97">
        <f>SUM(AC4:AC47)</f>
        <v>587813.76</v>
      </c>
      <c r="AD48" s="97">
        <f>SUM(AD4:AD47)</f>
        <v>0</v>
      </c>
      <c r="AE48" s="97">
        <f>SUM(AE4:AE47)</f>
        <v>587813.76</v>
      </c>
      <c r="AF48"/>
    </row>
    <row r="50" spans="21:24" x14ac:dyDescent="0.4">
      <c r="U50" s="117" t="s">
        <v>160</v>
      </c>
      <c r="V50" s="118"/>
      <c r="W50" s="119"/>
      <c r="X50" s="99">
        <f>SUM(V4:V47)</f>
        <v>0</v>
      </c>
    </row>
    <row r="51" spans="21:24" x14ac:dyDescent="0.4">
      <c r="U51" s="117" t="s">
        <v>161</v>
      </c>
      <c r="V51" s="118"/>
      <c r="W51" s="119"/>
      <c r="X51" s="99">
        <f>SUM(W4:W47)</f>
        <v>0</v>
      </c>
    </row>
    <row r="52" spans="21:24" x14ac:dyDescent="0.4">
      <c r="U52" s="117" t="s">
        <v>38</v>
      </c>
      <c r="V52" s="118"/>
      <c r="W52" s="119"/>
      <c r="X52" s="100"/>
    </row>
    <row r="53" spans="21:24" x14ac:dyDescent="0.4">
      <c r="U53" s="117" t="s">
        <v>39</v>
      </c>
      <c r="V53" s="118"/>
      <c r="W53" s="119"/>
      <c r="X53" s="100"/>
    </row>
    <row r="54" spans="21:24" x14ac:dyDescent="0.4">
      <c r="U54" s="117" t="s">
        <v>40</v>
      </c>
      <c r="V54" s="118"/>
      <c r="W54" s="119"/>
      <c r="X54" s="100"/>
    </row>
    <row r="55" spans="21:24" x14ac:dyDescent="0.4">
      <c r="U55" s="117" t="s">
        <v>162</v>
      </c>
      <c r="V55" s="118"/>
      <c r="W55" s="119"/>
      <c r="X55" s="100"/>
    </row>
    <row r="56" spans="21:24" x14ac:dyDescent="0.4">
      <c r="U56" s="117" t="s">
        <v>163</v>
      </c>
      <c r="V56" s="118"/>
      <c r="W56" s="119"/>
      <c r="X56" s="99">
        <f>SUM(X50:X55)</f>
        <v>0</v>
      </c>
    </row>
    <row r="57" spans="21:24" x14ac:dyDescent="0.4">
      <c r="U57" s="117" t="s">
        <v>164</v>
      </c>
      <c r="V57" s="118"/>
      <c r="W57" s="119"/>
      <c r="X57" s="99">
        <f>X56*1.1</f>
        <v>0</v>
      </c>
    </row>
  </sheetData>
  <autoFilter ref="A3:AF3"/>
  <mergeCells count="13">
    <mergeCell ref="U57:W57"/>
    <mergeCell ref="U51:W51"/>
    <mergeCell ref="U52:W52"/>
    <mergeCell ref="U53:W53"/>
    <mergeCell ref="U54:W54"/>
    <mergeCell ref="U55:W55"/>
    <mergeCell ref="U56:W56"/>
    <mergeCell ref="E2:J2"/>
    <mergeCell ref="L2:R2"/>
    <mergeCell ref="Y2:AA2"/>
    <mergeCell ref="AC2:AD2"/>
    <mergeCell ref="AE2:AE3"/>
    <mergeCell ref="U50:W50"/>
  </mergeCells>
  <phoneticPr fontId="5"/>
  <conditionalFormatting sqref="B4:J47 L4:R47">
    <cfRule type="containsBlanks" dxfId="1" priority="2">
      <formula>LEN(TRIM(B4))=0</formula>
    </cfRule>
  </conditionalFormatting>
  <conditionalFormatting sqref="Y4:AA47">
    <cfRule type="containsBlanks" dxfId="0" priority="1">
      <formula>LEN(TRIM(Y4))=0</formula>
    </cfRule>
  </conditionalFormatting>
  <dataValidations count="1">
    <dataValidation type="list" allowBlank="1" showInputMessage="1" showErrorMessage="1" sqref="L4:L4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26"/>
  <sheetViews>
    <sheetView showGridLines="0" view="pageBreakPreview" zoomScale="43" zoomScaleNormal="100" zoomScaleSheetLayoutView="85" workbookViewId="0">
      <pane xSplit="3" ySplit="3" topLeftCell="D4" activePane="bottomRight" state="frozen"/>
      <selection activeCell="F17" sqref="F17"/>
      <selection pane="topRight" activeCell="F17" sqref="F17"/>
      <selection pane="bottomLeft" activeCell="F17" sqref="F17"/>
      <selection pane="bottomRight" activeCell="F17" sqref="F17"/>
    </sheetView>
  </sheetViews>
  <sheetFormatPr defaultRowHeight="18.75" x14ac:dyDescent="0.4"/>
  <cols>
    <col min="1" max="1" width="4" style="56" customWidth="1"/>
    <col min="2" max="2" width="5.75" style="56" customWidth="1"/>
    <col min="3" max="4" width="15.125" style="56" customWidth="1"/>
    <col min="5" max="5" width="13.75" style="56" customWidth="1"/>
    <col min="6" max="6" width="34.5" style="56" customWidth="1"/>
    <col min="7" max="7" width="8.125" style="56" customWidth="1"/>
    <col min="8" max="8" width="6.25" style="56" customWidth="1"/>
    <col min="9" max="9" width="13.5" style="56" customWidth="1"/>
    <col min="10" max="10" width="7" style="56" customWidth="1"/>
    <col min="11" max="11" width="3" customWidth="1"/>
    <col min="12" max="12" width="15.375" customWidth="1"/>
    <col min="13" max="13" width="31" style="57" customWidth="1"/>
    <col min="14" max="17" width="13.125" style="57" customWidth="1"/>
    <col min="18" max="18" width="13.125" style="58" customWidth="1"/>
    <col min="19" max="19" width="5" style="58" customWidth="1"/>
    <col min="20" max="23" width="11.125" style="98" customWidth="1"/>
    <col min="24" max="24" width="11.25" style="98" bestFit="1" customWidth="1"/>
    <col min="25" max="25" width="7.875" customWidth="1"/>
    <col min="26" max="28" width="7.125" style="56" customWidth="1"/>
    <col min="29" max="29" width="14.375" bestFit="1" customWidth="1"/>
    <col min="30" max="30" width="13.375" style="64" bestFit="1" customWidth="1"/>
    <col min="31" max="31" width="20.125" bestFit="1" customWidth="1"/>
    <col min="32" max="32" width="24.125" style="64" customWidth="1"/>
    <col min="34" max="44" width="15.875" customWidth="1"/>
    <col min="45" max="45" width="12.625" bestFit="1" customWidth="1"/>
  </cols>
  <sheetData>
    <row r="1" spans="1:32" ht="24.95" customHeight="1" x14ac:dyDescent="0.4">
      <c r="A1" s="54" t="s">
        <v>375</v>
      </c>
      <c r="B1" s="55"/>
      <c r="C1" s="55"/>
      <c r="D1" s="55"/>
      <c r="E1" s="55"/>
      <c r="F1" s="55"/>
      <c r="G1" s="55"/>
      <c r="H1" s="55"/>
      <c r="T1" s="59"/>
      <c r="U1" s="59"/>
      <c r="V1" s="59"/>
      <c r="W1" s="59"/>
      <c r="X1" s="60"/>
      <c r="Z1" s="61" t="s">
        <v>59</v>
      </c>
      <c r="AA1" s="61"/>
      <c r="AB1" s="62">
        <v>29</v>
      </c>
      <c r="AC1" t="s">
        <v>60</v>
      </c>
      <c r="AD1" s="63"/>
    </row>
    <row r="2" spans="1:32" ht="27" customHeight="1" x14ac:dyDescent="0.4">
      <c r="A2" s="55"/>
      <c r="B2" s="55"/>
      <c r="C2" s="55"/>
      <c r="D2" s="55"/>
      <c r="E2" s="120" t="s">
        <v>61</v>
      </c>
      <c r="F2" s="121"/>
      <c r="G2" s="121"/>
      <c r="H2" s="121"/>
      <c r="I2" s="121"/>
      <c r="J2" s="122"/>
      <c r="L2" s="123" t="s">
        <v>62</v>
      </c>
      <c r="M2" s="124"/>
      <c r="N2" s="124"/>
      <c r="O2" s="124"/>
      <c r="P2" s="124"/>
      <c r="Q2" s="124"/>
      <c r="R2" s="125"/>
      <c r="T2" s="65"/>
      <c r="U2" s="65"/>
      <c r="V2" s="65"/>
      <c r="W2" s="65"/>
      <c r="X2"/>
      <c r="Y2" s="126" t="s">
        <v>63</v>
      </c>
      <c r="Z2" s="127"/>
      <c r="AA2" s="128"/>
      <c r="AC2" s="129" t="s">
        <v>64</v>
      </c>
      <c r="AD2" s="130"/>
      <c r="AE2" s="131" t="s">
        <v>65</v>
      </c>
      <c r="AF2"/>
    </row>
    <row r="3" spans="1:32" ht="37.5" customHeight="1" thickBot="1" x14ac:dyDescent="0.45">
      <c r="A3" s="66" t="s">
        <v>66</v>
      </c>
      <c r="B3" s="66" t="s">
        <v>67</v>
      </c>
      <c r="C3" s="66" t="s">
        <v>68</v>
      </c>
      <c r="D3" s="66" t="s">
        <v>69</v>
      </c>
      <c r="E3" s="67" t="s">
        <v>70</v>
      </c>
      <c r="F3" s="67" t="s">
        <v>71</v>
      </c>
      <c r="G3" s="67" t="s">
        <v>72</v>
      </c>
      <c r="H3" s="68" t="s">
        <v>73</v>
      </c>
      <c r="I3" s="68" t="s">
        <v>74</v>
      </c>
      <c r="J3" s="68" t="s">
        <v>75</v>
      </c>
      <c r="K3" s="69"/>
      <c r="L3" s="70" t="s">
        <v>76</v>
      </c>
      <c r="M3" s="70" t="s">
        <v>77</v>
      </c>
      <c r="N3" s="70" t="s">
        <v>78</v>
      </c>
      <c r="O3" s="71" t="s">
        <v>79</v>
      </c>
      <c r="P3" s="71" t="s">
        <v>80</v>
      </c>
      <c r="Q3" s="70" t="s">
        <v>81</v>
      </c>
      <c r="R3" s="72" t="s">
        <v>82</v>
      </c>
      <c r="S3" s="73"/>
      <c r="T3" s="74" t="s">
        <v>83</v>
      </c>
      <c r="U3" s="75" t="s">
        <v>84</v>
      </c>
      <c r="V3" s="75" t="s">
        <v>85</v>
      </c>
      <c r="W3" s="75" t="s">
        <v>86</v>
      </c>
      <c r="X3"/>
      <c r="Y3" s="76" t="s">
        <v>87</v>
      </c>
      <c r="Z3" s="76" t="s">
        <v>88</v>
      </c>
      <c r="AA3" s="76" t="s">
        <v>89</v>
      </c>
      <c r="AB3"/>
      <c r="AC3" s="77" t="s">
        <v>61</v>
      </c>
      <c r="AD3" s="77" t="s">
        <v>62</v>
      </c>
      <c r="AE3" s="132"/>
      <c r="AF3"/>
    </row>
    <row r="4" spans="1:32" ht="24.95" customHeight="1" thickTop="1" x14ac:dyDescent="0.4">
      <c r="A4" s="78">
        <v>1</v>
      </c>
      <c r="B4" s="79" t="s">
        <v>376</v>
      </c>
      <c r="C4" s="79" t="s">
        <v>108</v>
      </c>
      <c r="D4" s="79" t="s">
        <v>92</v>
      </c>
      <c r="E4" s="79" t="s">
        <v>93</v>
      </c>
      <c r="F4" s="79" t="s">
        <v>341</v>
      </c>
      <c r="G4" s="79">
        <v>26</v>
      </c>
      <c r="H4" s="80">
        <v>6</v>
      </c>
      <c r="I4" s="81">
        <v>1</v>
      </c>
      <c r="J4" s="82">
        <v>6</v>
      </c>
      <c r="K4" s="83"/>
      <c r="L4" s="84"/>
      <c r="M4" s="84"/>
      <c r="N4" s="85" t="s">
        <v>95</v>
      </c>
      <c r="O4" s="85">
        <v>800</v>
      </c>
      <c r="P4" s="85"/>
      <c r="Q4" s="84"/>
      <c r="R4" s="86">
        <v>6</v>
      </c>
      <c r="S4" s="87"/>
      <c r="T4" s="88"/>
      <c r="U4" s="88"/>
      <c r="V4" s="89">
        <f t="shared" ref="V4:V67" si="0">T4*R4</f>
        <v>0</v>
      </c>
      <c r="W4" s="89">
        <f t="shared" ref="W4:W67" si="1">U4*R4</f>
        <v>0</v>
      </c>
      <c r="X4" s="90"/>
      <c r="Y4" s="82">
        <v>9</v>
      </c>
      <c r="Z4" s="82">
        <v>24</v>
      </c>
      <c r="AA4" s="82">
        <v>12</v>
      </c>
      <c r="AB4" s="90"/>
      <c r="AC4" s="91">
        <f>G4*J4*Y4*Z4*AA4/1000*$AB$1</f>
        <v>11726.207999999999</v>
      </c>
      <c r="AD4" s="91">
        <f>Q4*R4*Y4*Z4*AA4/1000*$AB$1</f>
        <v>0</v>
      </c>
      <c r="AE4" s="91">
        <f t="shared" ref="AE4:AE67" si="2">AC4-AD4</f>
        <v>11726.207999999999</v>
      </c>
      <c r="AF4"/>
    </row>
    <row r="5" spans="1:32" ht="24.95" customHeight="1" x14ac:dyDescent="0.4">
      <c r="A5" s="78">
        <v>2</v>
      </c>
      <c r="B5" s="79" t="s">
        <v>376</v>
      </c>
      <c r="C5" s="79" t="s">
        <v>108</v>
      </c>
      <c r="D5" s="79" t="s">
        <v>92</v>
      </c>
      <c r="E5" s="79" t="s">
        <v>93</v>
      </c>
      <c r="F5" s="79" t="s">
        <v>243</v>
      </c>
      <c r="G5" s="79">
        <v>26</v>
      </c>
      <c r="H5" s="80">
        <v>1</v>
      </c>
      <c r="I5" s="81">
        <v>1</v>
      </c>
      <c r="J5" s="82">
        <v>1</v>
      </c>
      <c r="K5" s="83"/>
      <c r="L5" s="84"/>
      <c r="M5" s="84"/>
      <c r="N5" s="85" t="s">
        <v>95</v>
      </c>
      <c r="O5" s="85">
        <v>1000</v>
      </c>
      <c r="P5" s="85"/>
      <c r="Q5" s="84"/>
      <c r="R5" s="86">
        <v>1</v>
      </c>
      <c r="S5" s="87"/>
      <c r="T5" s="88"/>
      <c r="U5" s="88"/>
      <c r="V5" s="89">
        <f t="shared" si="0"/>
        <v>0</v>
      </c>
      <c r="W5" s="89">
        <f t="shared" si="1"/>
        <v>0</v>
      </c>
      <c r="X5" s="90"/>
      <c r="Y5" s="82">
        <v>9</v>
      </c>
      <c r="Z5" s="82">
        <v>24</v>
      </c>
      <c r="AA5" s="82">
        <v>12</v>
      </c>
      <c r="AB5" s="90"/>
      <c r="AC5" s="91">
        <f t="shared" ref="AC5:AC68" si="3">G5*J5*Y5*Z5*AA5/1000*$AB$1</f>
        <v>1954.3679999999999</v>
      </c>
      <c r="AD5" s="91">
        <f t="shared" ref="AD5:AD68" si="4">Q5*R5*Y5*Z5*AA5/1000*$AB$1</f>
        <v>0</v>
      </c>
      <c r="AE5" s="91">
        <f t="shared" si="2"/>
        <v>1954.3679999999999</v>
      </c>
      <c r="AF5"/>
    </row>
    <row r="6" spans="1:32" ht="24.95" customHeight="1" x14ac:dyDescent="0.4">
      <c r="A6" s="78">
        <v>3</v>
      </c>
      <c r="B6" s="79" t="s">
        <v>253</v>
      </c>
      <c r="C6" s="79" t="s">
        <v>377</v>
      </c>
      <c r="D6" s="79" t="s">
        <v>92</v>
      </c>
      <c r="E6" s="79" t="s">
        <v>97</v>
      </c>
      <c r="F6" s="79" t="s">
        <v>378</v>
      </c>
      <c r="G6" s="79">
        <v>42</v>
      </c>
      <c r="H6" s="80">
        <v>7</v>
      </c>
      <c r="I6" s="81">
        <v>1</v>
      </c>
      <c r="J6" s="82">
        <v>7</v>
      </c>
      <c r="K6" s="83"/>
      <c r="L6" s="84"/>
      <c r="M6" s="84"/>
      <c r="N6" s="85" t="s">
        <v>95</v>
      </c>
      <c r="O6" s="85">
        <v>2400</v>
      </c>
      <c r="P6" s="85"/>
      <c r="Q6" s="84"/>
      <c r="R6" s="86">
        <v>7</v>
      </c>
      <c r="S6" s="87"/>
      <c r="T6" s="88"/>
      <c r="U6" s="88"/>
      <c r="V6" s="89">
        <f t="shared" si="0"/>
        <v>0</v>
      </c>
      <c r="W6" s="89">
        <f t="shared" si="1"/>
        <v>0</v>
      </c>
      <c r="X6" s="90"/>
      <c r="Y6" s="82">
        <v>9</v>
      </c>
      <c r="Z6" s="82">
        <v>24</v>
      </c>
      <c r="AA6" s="82">
        <v>12</v>
      </c>
      <c r="AB6" s="90"/>
      <c r="AC6" s="91">
        <f t="shared" si="3"/>
        <v>22099.392</v>
      </c>
      <c r="AD6" s="91">
        <f t="shared" si="4"/>
        <v>0</v>
      </c>
      <c r="AE6" s="91">
        <f t="shared" si="2"/>
        <v>22099.392</v>
      </c>
      <c r="AF6"/>
    </row>
    <row r="7" spans="1:32" ht="24.95" customHeight="1" x14ac:dyDescent="0.4">
      <c r="A7" s="78">
        <v>4</v>
      </c>
      <c r="B7" s="79" t="s">
        <v>253</v>
      </c>
      <c r="C7" s="79" t="s">
        <v>377</v>
      </c>
      <c r="D7" s="79" t="s">
        <v>92</v>
      </c>
      <c r="E7" s="79" t="s">
        <v>97</v>
      </c>
      <c r="F7" s="79" t="s">
        <v>379</v>
      </c>
      <c r="G7" s="79">
        <v>42</v>
      </c>
      <c r="H7" s="80">
        <v>4</v>
      </c>
      <c r="I7" s="81">
        <v>1</v>
      </c>
      <c r="J7" s="82">
        <v>4</v>
      </c>
      <c r="K7" s="83"/>
      <c r="L7" s="84"/>
      <c r="M7" s="84"/>
      <c r="N7" s="85" t="s">
        <v>95</v>
      </c>
      <c r="O7" s="85">
        <v>2500</v>
      </c>
      <c r="P7" s="85"/>
      <c r="Q7" s="84"/>
      <c r="R7" s="86">
        <v>4</v>
      </c>
      <c r="S7" s="87"/>
      <c r="T7" s="88"/>
      <c r="U7" s="88"/>
      <c r="V7" s="89">
        <f t="shared" si="0"/>
        <v>0</v>
      </c>
      <c r="W7" s="89">
        <f t="shared" si="1"/>
        <v>0</v>
      </c>
      <c r="X7" s="90"/>
      <c r="Y7" s="82">
        <v>9</v>
      </c>
      <c r="Z7" s="82">
        <v>24</v>
      </c>
      <c r="AA7" s="82">
        <v>12</v>
      </c>
      <c r="AB7" s="90"/>
      <c r="AC7" s="91">
        <f t="shared" si="3"/>
        <v>12628.224</v>
      </c>
      <c r="AD7" s="91">
        <f t="shared" si="4"/>
        <v>0</v>
      </c>
      <c r="AE7" s="91">
        <f t="shared" si="2"/>
        <v>12628.224</v>
      </c>
      <c r="AF7"/>
    </row>
    <row r="8" spans="1:32" ht="24.95" customHeight="1" x14ac:dyDescent="0.4">
      <c r="A8" s="78">
        <v>5</v>
      </c>
      <c r="B8" s="79" t="s">
        <v>253</v>
      </c>
      <c r="C8" s="79" t="s">
        <v>377</v>
      </c>
      <c r="D8" s="79" t="s">
        <v>92</v>
      </c>
      <c r="E8" s="79" t="s">
        <v>93</v>
      </c>
      <c r="F8" s="79" t="s">
        <v>380</v>
      </c>
      <c r="G8" s="79">
        <v>26</v>
      </c>
      <c r="H8" s="80">
        <v>26</v>
      </c>
      <c r="I8" s="81">
        <v>1</v>
      </c>
      <c r="J8" s="82">
        <v>26</v>
      </c>
      <c r="K8" s="83"/>
      <c r="L8" s="84"/>
      <c r="M8" s="84"/>
      <c r="N8" s="85" t="s">
        <v>95</v>
      </c>
      <c r="O8" s="85">
        <v>1000</v>
      </c>
      <c r="P8" s="85"/>
      <c r="Q8" s="84"/>
      <c r="R8" s="86">
        <v>26</v>
      </c>
      <c r="S8" s="87"/>
      <c r="T8" s="88"/>
      <c r="U8" s="88"/>
      <c r="V8" s="89">
        <f t="shared" si="0"/>
        <v>0</v>
      </c>
      <c r="W8" s="89">
        <f t="shared" si="1"/>
        <v>0</v>
      </c>
      <c r="X8" s="90"/>
      <c r="Y8" s="82">
        <v>9</v>
      </c>
      <c r="Z8" s="82">
        <v>24</v>
      </c>
      <c r="AA8" s="82">
        <v>12</v>
      </c>
      <c r="AB8" s="90"/>
      <c r="AC8" s="91">
        <f t="shared" si="3"/>
        <v>50813.567999999999</v>
      </c>
      <c r="AD8" s="91">
        <f t="shared" si="4"/>
        <v>0</v>
      </c>
      <c r="AE8" s="91">
        <f t="shared" si="2"/>
        <v>50813.567999999999</v>
      </c>
      <c r="AF8"/>
    </row>
    <row r="9" spans="1:32" ht="24.95" customHeight="1" x14ac:dyDescent="0.4">
      <c r="A9" s="78">
        <v>6</v>
      </c>
      <c r="B9" s="79" t="s">
        <v>253</v>
      </c>
      <c r="C9" s="79" t="s">
        <v>377</v>
      </c>
      <c r="D9" s="79" t="s">
        <v>92</v>
      </c>
      <c r="E9" s="79" t="s">
        <v>93</v>
      </c>
      <c r="F9" s="79" t="s">
        <v>381</v>
      </c>
      <c r="G9" s="79">
        <v>26</v>
      </c>
      <c r="H9" s="80">
        <v>5</v>
      </c>
      <c r="I9" s="81">
        <v>1</v>
      </c>
      <c r="J9" s="82">
        <v>5</v>
      </c>
      <c r="K9" s="83"/>
      <c r="L9" s="84"/>
      <c r="M9" s="84"/>
      <c r="N9" s="85" t="s">
        <v>95</v>
      </c>
      <c r="O9" s="85">
        <v>1000</v>
      </c>
      <c r="P9" s="85"/>
      <c r="Q9" s="84"/>
      <c r="R9" s="86">
        <v>5</v>
      </c>
      <c r="S9" s="87"/>
      <c r="T9" s="88"/>
      <c r="U9" s="88"/>
      <c r="V9" s="89">
        <f t="shared" si="0"/>
        <v>0</v>
      </c>
      <c r="W9" s="89">
        <f t="shared" si="1"/>
        <v>0</v>
      </c>
      <c r="X9" s="90"/>
      <c r="Y9" s="82">
        <v>9</v>
      </c>
      <c r="Z9" s="82">
        <v>24</v>
      </c>
      <c r="AA9" s="82">
        <v>12</v>
      </c>
      <c r="AB9" s="90"/>
      <c r="AC9" s="91">
        <f t="shared" si="3"/>
        <v>9771.84</v>
      </c>
      <c r="AD9" s="91">
        <f t="shared" si="4"/>
        <v>0</v>
      </c>
      <c r="AE9" s="91">
        <f t="shared" si="2"/>
        <v>9771.84</v>
      </c>
      <c r="AF9"/>
    </row>
    <row r="10" spans="1:32" ht="24.95" customHeight="1" x14ac:dyDescent="0.4">
      <c r="A10" s="78">
        <v>7</v>
      </c>
      <c r="B10" s="79" t="s">
        <v>253</v>
      </c>
      <c r="C10" s="79" t="s">
        <v>382</v>
      </c>
      <c r="D10" s="79" t="s">
        <v>383</v>
      </c>
      <c r="E10" s="79" t="s">
        <v>97</v>
      </c>
      <c r="F10" s="79" t="s">
        <v>384</v>
      </c>
      <c r="G10" s="79">
        <v>42</v>
      </c>
      <c r="H10" s="80">
        <v>2</v>
      </c>
      <c r="I10" s="81">
        <v>2</v>
      </c>
      <c r="J10" s="82">
        <v>4</v>
      </c>
      <c r="K10" s="83"/>
      <c r="L10" s="84"/>
      <c r="M10" s="84"/>
      <c r="N10" s="85" t="s">
        <v>95</v>
      </c>
      <c r="O10" s="85">
        <v>2500</v>
      </c>
      <c r="P10" s="85"/>
      <c r="Q10" s="84"/>
      <c r="R10" s="86">
        <v>4</v>
      </c>
      <c r="S10" s="87"/>
      <c r="T10" s="88"/>
      <c r="U10" s="88"/>
      <c r="V10" s="89">
        <f t="shared" si="0"/>
        <v>0</v>
      </c>
      <c r="W10" s="89">
        <f t="shared" si="1"/>
        <v>0</v>
      </c>
      <c r="X10" s="90"/>
      <c r="Y10" s="82">
        <v>9</v>
      </c>
      <c r="Z10" s="82">
        <v>24</v>
      </c>
      <c r="AA10" s="82">
        <v>12</v>
      </c>
      <c r="AB10" s="90"/>
      <c r="AC10" s="91">
        <f t="shared" si="3"/>
        <v>12628.224</v>
      </c>
      <c r="AD10" s="91">
        <f t="shared" si="4"/>
        <v>0</v>
      </c>
      <c r="AE10" s="91">
        <f t="shared" si="2"/>
        <v>12628.224</v>
      </c>
      <c r="AF10"/>
    </row>
    <row r="11" spans="1:32" ht="24.95" customHeight="1" x14ac:dyDescent="0.4">
      <c r="A11" s="78">
        <v>8</v>
      </c>
      <c r="B11" s="79" t="s">
        <v>253</v>
      </c>
      <c r="C11" s="79" t="s">
        <v>382</v>
      </c>
      <c r="D11" s="79" t="s">
        <v>92</v>
      </c>
      <c r="E11" s="79" t="s">
        <v>97</v>
      </c>
      <c r="F11" s="79" t="s">
        <v>385</v>
      </c>
      <c r="G11" s="79">
        <v>42</v>
      </c>
      <c r="H11" s="80">
        <v>2</v>
      </c>
      <c r="I11" s="81">
        <v>2</v>
      </c>
      <c r="J11" s="82">
        <v>4</v>
      </c>
      <c r="K11" s="83"/>
      <c r="L11" s="84"/>
      <c r="M11" s="84"/>
      <c r="N11" s="85" t="s">
        <v>95</v>
      </c>
      <c r="O11" s="85">
        <v>5000</v>
      </c>
      <c r="P11" s="85"/>
      <c r="Q11" s="84"/>
      <c r="R11" s="86">
        <v>2</v>
      </c>
      <c r="S11" s="87"/>
      <c r="T11" s="88"/>
      <c r="U11" s="88"/>
      <c r="V11" s="89">
        <f t="shared" si="0"/>
        <v>0</v>
      </c>
      <c r="W11" s="89">
        <f t="shared" si="1"/>
        <v>0</v>
      </c>
      <c r="X11" s="90"/>
      <c r="Y11" s="82">
        <v>9</v>
      </c>
      <c r="Z11" s="82">
        <v>24</v>
      </c>
      <c r="AA11" s="82">
        <v>12</v>
      </c>
      <c r="AB11" s="90"/>
      <c r="AC11" s="91">
        <f t="shared" si="3"/>
        <v>12628.224</v>
      </c>
      <c r="AD11" s="91">
        <f t="shared" si="4"/>
        <v>0</v>
      </c>
      <c r="AE11" s="91">
        <f t="shared" si="2"/>
        <v>12628.224</v>
      </c>
      <c r="AF11"/>
    </row>
    <row r="12" spans="1:32" ht="24.95" customHeight="1" x14ac:dyDescent="0.4">
      <c r="A12" s="78">
        <v>9</v>
      </c>
      <c r="B12" s="79" t="s">
        <v>253</v>
      </c>
      <c r="C12" s="79" t="s">
        <v>382</v>
      </c>
      <c r="D12" s="79" t="s">
        <v>386</v>
      </c>
      <c r="E12" s="79" t="s">
        <v>387</v>
      </c>
      <c r="F12" s="79" t="s">
        <v>179</v>
      </c>
      <c r="G12" s="79">
        <v>60</v>
      </c>
      <c r="H12" s="80">
        <v>5</v>
      </c>
      <c r="I12" s="81">
        <v>1</v>
      </c>
      <c r="J12" s="82">
        <v>5</v>
      </c>
      <c r="K12" s="83"/>
      <c r="L12" s="84"/>
      <c r="M12" s="84"/>
      <c r="N12" s="85" t="s">
        <v>115</v>
      </c>
      <c r="O12" s="85">
        <v>700</v>
      </c>
      <c r="P12" s="85"/>
      <c r="Q12" s="84"/>
      <c r="R12" s="86">
        <v>5</v>
      </c>
      <c r="S12" s="87"/>
      <c r="T12" s="88"/>
      <c r="U12" s="88"/>
      <c r="V12" s="89">
        <f t="shared" si="0"/>
        <v>0</v>
      </c>
      <c r="W12" s="89">
        <f t="shared" si="1"/>
        <v>0</v>
      </c>
      <c r="X12" s="90"/>
      <c r="Y12" s="82">
        <v>9</v>
      </c>
      <c r="Z12" s="82">
        <v>24</v>
      </c>
      <c r="AA12" s="82">
        <v>12</v>
      </c>
      <c r="AB12" s="90"/>
      <c r="AC12" s="91">
        <f t="shared" si="3"/>
        <v>22550.400000000001</v>
      </c>
      <c r="AD12" s="91">
        <f t="shared" si="4"/>
        <v>0</v>
      </c>
      <c r="AE12" s="91">
        <f t="shared" si="2"/>
        <v>22550.400000000001</v>
      </c>
      <c r="AF12"/>
    </row>
    <row r="13" spans="1:32" ht="24.95" customHeight="1" x14ac:dyDescent="0.4">
      <c r="A13" s="78">
        <v>10</v>
      </c>
      <c r="B13" s="79" t="s">
        <v>253</v>
      </c>
      <c r="C13" s="79" t="s">
        <v>388</v>
      </c>
      <c r="D13" s="79" t="s">
        <v>92</v>
      </c>
      <c r="E13" s="79" t="s">
        <v>97</v>
      </c>
      <c r="F13" s="79" t="s">
        <v>277</v>
      </c>
      <c r="G13" s="79">
        <v>42</v>
      </c>
      <c r="H13" s="80">
        <v>9</v>
      </c>
      <c r="I13" s="81">
        <v>1</v>
      </c>
      <c r="J13" s="82">
        <v>9</v>
      </c>
      <c r="K13" s="83"/>
      <c r="L13" s="84"/>
      <c r="M13" s="84"/>
      <c r="N13" s="85" t="s">
        <v>95</v>
      </c>
      <c r="O13" s="85">
        <v>2500</v>
      </c>
      <c r="P13" s="85"/>
      <c r="Q13" s="84"/>
      <c r="R13" s="86">
        <v>9</v>
      </c>
      <c r="S13" s="87"/>
      <c r="T13" s="88"/>
      <c r="U13" s="88"/>
      <c r="V13" s="89">
        <f t="shared" si="0"/>
        <v>0</v>
      </c>
      <c r="W13" s="89">
        <f t="shared" si="1"/>
        <v>0</v>
      </c>
      <c r="X13" s="90"/>
      <c r="Y13" s="82">
        <v>9</v>
      </c>
      <c r="Z13" s="82">
        <v>24</v>
      </c>
      <c r="AA13" s="82">
        <v>12</v>
      </c>
      <c r="AB13" s="90"/>
      <c r="AC13" s="91">
        <f t="shared" si="3"/>
        <v>28413.503999999997</v>
      </c>
      <c r="AD13" s="91">
        <f t="shared" si="4"/>
        <v>0</v>
      </c>
      <c r="AE13" s="91">
        <f t="shared" si="2"/>
        <v>28413.503999999997</v>
      </c>
      <c r="AF13"/>
    </row>
    <row r="14" spans="1:32" ht="24.95" customHeight="1" x14ac:dyDescent="0.4">
      <c r="A14" s="78">
        <v>11</v>
      </c>
      <c r="B14" s="79" t="s">
        <v>253</v>
      </c>
      <c r="C14" s="79" t="s">
        <v>388</v>
      </c>
      <c r="D14" s="79" t="s">
        <v>92</v>
      </c>
      <c r="E14" s="79" t="s">
        <v>97</v>
      </c>
      <c r="F14" s="79" t="s">
        <v>389</v>
      </c>
      <c r="G14" s="79">
        <v>42</v>
      </c>
      <c r="H14" s="80">
        <v>2</v>
      </c>
      <c r="I14" s="81">
        <v>1</v>
      </c>
      <c r="J14" s="82">
        <v>2</v>
      </c>
      <c r="K14" s="83"/>
      <c r="L14" s="84"/>
      <c r="M14" s="84"/>
      <c r="N14" s="85" t="s">
        <v>95</v>
      </c>
      <c r="O14" s="85">
        <v>2400</v>
      </c>
      <c r="P14" s="85"/>
      <c r="Q14" s="84"/>
      <c r="R14" s="86">
        <v>2</v>
      </c>
      <c r="S14" s="87"/>
      <c r="T14" s="88"/>
      <c r="U14" s="88"/>
      <c r="V14" s="89">
        <f t="shared" si="0"/>
        <v>0</v>
      </c>
      <c r="W14" s="89">
        <f t="shared" si="1"/>
        <v>0</v>
      </c>
      <c r="X14" s="90"/>
      <c r="Y14" s="82">
        <v>9</v>
      </c>
      <c r="Z14" s="82">
        <v>24</v>
      </c>
      <c r="AA14" s="82">
        <v>12</v>
      </c>
      <c r="AB14" s="90"/>
      <c r="AC14" s="91">
        <f t="shared" si="3"/>
        <v>6314.1120000000001</v>
      </c>
      <c r="AD14" s="91">
        <f t="shared" si="4"/>
        <v>0</v>
      </c>
      <c r="AE14" s="91">
        <f t="shared" si="2"/>
        <v>6314.1120000000001</v>
      </c>
      <c r="AF14"/>
    </row>
    <row r="15" spans="1:32" ht="24.95" customHeight="1" x14ac:dyDescent="0.4">
      <c r="A15" s="78">
        <v>12</v>
      </c>
      <c r="B15" s="79" t="s">
        <v>253</v>
      </c>
      <c r="C15" s="79" t="s">
        <v>390</v>
      </c>
      <c r="D15" s="79" t="s">
        <v>92</v>
      </c>
      <c r="E15" s="79" t="s">
        <v>387</v>
      </c>
      <c r="F15" s="79" t="s">
        <v>114</v>
      </c>
      <c r="G15" s="79">
        <v>60</v>
      </c>
      <c r="H15" s="80">
        <v>2</v>
      </c>
      <c r="I15" s="81">
        <v>1</v>
      </c>
      <c r="J15" s="82">
        <v>2</v>
      </c>
      <c r="K15" s="83"/>
      <c r="L15" s="84"/>
      <c r="M15" s="84"/>
      <c r="N15" s="85" t="s">
        <v>115</v>
      </c>
      <c r="O15" s="85">
        <v>800</v>
      </c>
      <c r="P15" s="85"/>
      <c r="Q15" s="84"/>
      <c r="R15" s="86">
        <v>2</v>
      </c>
      <c r="S15" s="87"/>
      <c r="T15" s="88"/>
      <c r="U15" s="88"/>
      <c r="V15" s="89">
        <f t="shared" si="0"/>
        <v>0</v>
      </c>
      <c r="W15" s="89">
        <f t="shared" si="1"/>
        <v>0</v>
      </c>
      <c r="X15" s="90"/>
      <c r="Y15" s="82">
        <v>9</v>
      </c>
      <c r="Z15" s="82">
        <v>24</v>
      </c>
      <c r="AA15" s="82">
        <v>12</v>
      </c>
      <c r="AB15" s="90"/>
      <c r="AC15" s="91">
        <f t="shared" si="3"/>
        <v>9020.16</v>
      </c>
      <c r="AD15" s="91">
        <f t="shared" si="4"/>
        <v>0</v>
      </c>
      <c r="AE15" s="91">
        <f t="shared" si="2"/>
        <v>9020.16</v>
      </c>
      <c r="AF15"/>
    </row>
    <row r="16" spans="1:32" ht="24.95" customHeight="1" x14ac:dyDescent="0.4">
      <c r="A16" s="78">
        <v>13</v>
      </c>
      <c r="B16" s="79" t="s">
        <v>391</v>
      </c>
      <c r="C16" s="79" t="s">
        <v>392</v>
      </c>
      <c r="D16" s="79" t="s">
        <v>92</v>
      </c>
      <c r="E16" s="79" t="s">
        <v>387</v>
      </c>
      <c r="F16" s="79" t="s">
        <v>114</v>
      </c>
      <c r="G16" s="79">
        <v>60</v>
      </c>
      <c r="H16" s="80">
        <v>4</v>
      </c>
      <c r="I16" s="81">
        <v>1</v>
      </c>
      <c r="J16" s="82">
        <v>4</v>
      </c>
      <c r="K16" s="83"/>
      <c r="L16" s="84"/>
      <c r="M16" s="84"/>
      <c r="N16" s="85" t="s">
        <v>115</v>
      </c>
      <c r="O16" s="85">
        <v>800</v>
      </c>
      <c r="P16" s="85"/>
      <c r="Q16" s="84"/>
      <c r="R16" s="86">
        <v>4</v>
      </c>
      <c r="S16" s="87"/>
      <c r="T16" s="88"/>
      <c r="U16" s="88"/>
      <c r="V16" s="89">
        <f t="shared" si="0"/>
        <v>0</v>
      </c>
      <c r="W16" s="89">
        <f t="shared" si="1"/>
        <v>0</v>
      </c>
      <c r="X16" s="90"/>
      <c r="Y16" s="82">
        <v>9</v>
      </c>
      <c r="Z16" s="82">
        <v>24</v>
      </c>
      <c r="AA16" s="82">
        <v>12</v>
      </c>
      <c r="AB16" s="90"/>
      <c r="AC16" s="91">
        <f t="shared" si="3"/>
        <v>18040.32</v>
      </c>
      <c r="AD16" s="91">
        <f t="shared" si="4"/>
        <v>0</v>
      </c>
      <c r="AE16" s="91">
        <f t="shared" si="2"/>
        <v>18040.32</v>
      </c>
      <c r="AF16"/>
    </row>
    <row r="17" spans="1:32" ht="24.95" customHeight="1" x14ac:dyDescent="0.4">
      <c r="A17" s="78">
        <v>14</v>
      </c>
      <c r="B17" s="79" t="s">
        <v>391</v>
      </c>
      <c r="C17" s="79" t="s">
        <v>393</v>
      </c>
      <c r="D17" s="79" t="s">
        <v>92</v>
      </c>
      <c r="E17" s="79" t="s">
        <v>93</v>
      </c>
      <c r="F17" s="79" t="s">
        <v>342</v>
      </c>
      <c r="G17" s="79">
        <v>26</v>
      </c>
      <c r="H17" s="80">
        <v>1</v>
      </c>
      <c r="I17" s="81">
        <v>1</v>
      </c>
      <c r="J17" s="82">
        <v>1</v>
      </c>
      <c r="K17" s="83"/>
      <c r="L17" s="84"/>
      <c r="M17" s="84"/>
      <c r="N17" s="85" t="s">
        <v>95</v>
      </c>
      <c r="O17" s="85">
        <v>1000</v>
      </c>
      <c r="P17" s="85"/>
      <c r="Q17" s="84"/>
      <c r="R17" s="86">
        <v>1</v>
      </c>
      <c r="S17" s="87"/>
      <c r="T17" s="88"/>
      <c r="U17" s="88"/>
      <c r="V17" s="89">
        <f t="shared" si="0"/>
        <v>0</v>
      </c>
      <c r="W17" s="89">
        <f t="shared" si="1"/>
        <v>0</v>
      </c>
      <c r="X17" s="90"/>
      <c r="Y17" s="82">
        <v>9</v>
      </c>
      <c r="Z17" s="82">
        <v>24</v>
      </c>
      <c r="AA17" s="82">
        <v>12</v>
      </c>
      <c r="AB17" s="90"/>
      <c r="AC17" s="91">
        <f t="shared" si="3"/>
        <v>1954.3679999999999</v>
      </c>
      <c r="AD17" s="91">
        <f t="shared" si="4"/>
        <v>0</v>
      </c>
      <c r="AE17" s="91">
        <f t="shared" si="2"/>
        <v>1954.3679999999999</v>
      </c>
      <c r="AF17"/>
    </row>
    <row r="18" spans="1:32" ht="24.95" customHeight="1" x14ac:dyDescent="0.4">
      <c r="A18" s="78">
        <v>15</v>
      </c>
      <c r="B18" s="79" t="s">
        <v>137</v>
      </c>
      <c r="C18" s="79" t="s">
        <v>394</v>
      </c>
      <c r="D18" s="79" t="s">
        <v>395</v>
      </c>
      <c r="E18" s="79" t="s">
        <v>396</v>
      </c>
      <c r="F18" s="79" t="s">
        <v>179</v>
      </c>
      <c r="G18" s="79">
        <v>29</v>
      </c>
      <c r="H18" s="80">
        <v>4</v>
      </c>
      <c r="I18" s="81">
        <v>1</v>
      </c>
      <c r="J18" s="82">
        <v>4</v>
      </c>
      <c r="K18" s="83"/>
      <c r="L18" s="84"/>
      <c r="M18" s="84"/>
      <c r="N18" s="85" t="s">
        <v>115</v>
      </c>
      <c r="O18" s="85">
        <v>1000</v>
      </c>
      <c r="P18" s="85"/>
      <c r="Q18" s="84"/>
      <c r="R18" s="86">
        <v>4</v>
      </c>
      <c r="S18" s="87"/>
      <c r="T18" s="88"/>
      <c r="U18" s="88"/>
      <c r="V18" s="89">
        <f t="shared" si="0"/>
        <v>0</v>
      </c>
      <c r="W18" s="89">
        <f t="shared" si="1"/>
        <v>0</v>
      </c>
      <c r="X18" s="90"/>
      <c r="Y18" s="82">
        <v>9</v>
      </c>
      <c r="Z18" s="82">
        <v>24</v>
      </c>
      <c r="AA18" s="82">
        <v>12</v>
      </c>
      <c r="AB18" s="90"/>
      <c r="AC18" s="91">
        <f t="shared" si="3"/>
        <v>8719.4880000000012</v>
      </c>
      <c r="AD18" s="91">
        <f t="shared" si="4"/>
        <v>0</v>
      </c>
      <c r="AE18" s="91">
        <f t="shared" si="2"/>
        <v>8719.4880000000012</v>
      </c>
      <c r="AF18"/>
    </row>
    <row r="19" spans="1:32" ht="24.95" customHeight="1" x14ac:dyDescent="0.4">
      <c r="A19" s="78">
        <v>16</v>
      </c>
      <c r="B19" s="79" t="s">
        <v>137</v>
      </c>
      <c r="C19" s="79" t="s">
        <v>394</v>
      </c>
      <c r="D19" s="79" t="s">
        <v>386</v>
      </c>
      <c r="E19" s="79" t="s">
        <v>387</v>
      </c>
      <c r="F19" s="79" t="s">
        <v>179</v>
      </c>
      <c r="G19" s="79">
        <v>60</v>
      </c>
      <c r="H19" s="80">
        <v>3</v>
      </c>
      <c r="I19" s="81">
        <v>1</v>
      </c>
      <c r="J19" s="82">
        <v>3</v>
      </c>
      <c r="K19" s="83"/>
      <c r="L19" s="84"/>
      <c r="M19" s="84"/>
      <c r="N19" s="85" t="s">
        <v>115</v>
      </c>
      <c r="O19" s="85">
        <v>700</v>
      </c>
      <c r="P19" s="85"/>
      <c r="Q19" s="84"/>
      <c r="R19" s="86">
        <v>3</v>
      </c>
      <c r="S19" s="87"/>
      <c r="T19" s="88"/>
      <c r="U19" s="88"/>
      <c r="V19" s="89">
        <f t="shared" si="0"/>
        <v>0</v>
      </c>
      <c r="W19" s="89">
        <f t="shared" si="1"/>
        <v>0</v>
      </c>
      <c r="X19" s="90"/>
      <c r="Y19" s="82">
        <v>9</v>
      </c>
      <c r="Z19" s="82">
        <v>24</v>
      </c>
      <c r="AA19" s="82">
        <v>12</v>
      </c>
      <c r="AB19" s="90"/>
      <c r="AC19" s="91">
        <f t="shared" si="3"/>
        <v>13530.24</v>
      </c>
      <c r="AD19" s="91">
        <f t="shared" si="4"/>
        <v>0</v>
      </c>
      <c r="AE19" s="91">
        <f t="shared" si="2"/>
        <v>13530.24</v>
      </c>
      <c r="AF19"/>
    </row>
    <row r="20" spans="1:32" ht="24.95" customHeight="1" x14ac:dyDescent="0.4">
      <c r="A20" s="78">
        <v>17</v>
      </c>
      <c r="B20" s="79" t="s">
        <v>137</v>
      </c>
      <c r="C20" s="79" t="s">
        <v>397</v>
      </c>
      <c r="D20" s="79" t="s">
        <v>92</v>
      </c>
      <c r="E20" s="79" t="s">
        <v>97</v>
      </c>
      <c r="F20" s="79" t="s">
        <v>98</v>
      </c>
      <c r="G20" s="79">
        <v>42</v>
      </c>
      <c r="H20" s="80">
        <v>4</v>
      </c>
      <c r="I20" s="81">
        <v>1</v>
      </c>
      <c r="J20" s="82">
        <v>4</v>
      </c>
      <c r="K20" s="83"/>
      <c r="L20" s="84"/>
      <c r="M20" s="84"/>
      <c r="N20" s="85" t="s">
        <v>95</v>
      </c>
      <c r="O20" s="85">
        <v>2500</v>
      </c>
      <c r="P20" s="85"/>
      <c r="Q20" s="84"/>
      <c r="R20" s="86">
        <v>4</v>
      </c>
      <c r="S20" s="87"/>
      <c r="T20" s="88"/>
      <c r="U20" s="88"/>
      <c r="V20" s="89">
        <f t="shared" si="0"/>
        <v>0</v>
      </c>
      <c r="W20" s="89">
        <f t="shared" si="1"/>
        <v>0</v>
      </c>
      <c r="X20" s="90"/>
      <c r="Y20" s="82">
        <v>9</v>
      </c>
      <c r="Z20" s="82">
        <v>24</v>
      </c>
      <c r="AA20" s="82">
        <v>12</v>
      </c>
      <c r="AB20" s="90"/>
      <c r="AC20" s="91">
        <f t="shared" si="3"/>
        <v>12628.224</v>
      </c>
      <c r="AD20" s="91">
        <f t="shared" si="4"/>
        <v>0</v>
      </c>
      <c r="AE20" s="91">
        <f t="shared" si="2"/>
        <v>12628.224</v>
      </c>
      <c r="AF20"/>
    </row>
    <row r="21" spans="1:32" ht="24.95" customHeight="1" x14ac:dyDescent="0.4">
      <c r="A21" s="78">
        <v>18</v>
      </c>
      <c r="B21" s="79" t="s">
        <v>137</v>
      </c>
      <c r="C21" s="79" t="s">
        <v>397</v>
      </c>
      <c r="D21" s="79" t="s">
        <v>92</v>
      </c>
      <c r="E21" s="79" t="s">
        <v>97</v>
      </c>
      <c r="F21" s="79" t="s">
        <v>398</v>
      </c>
      <c r="G21" s="79">
        <v>42</v>
      </c>
      <c r="H21" s="80">
        <v>3</v>
      </c>
      <c r="I21" s="81">
        <v>1</v>
      </c>
      <c r="J21" s="82">
        <v>3</v>
      </c>
      <c r="K21" s="83"/>
      <c r="L21" s="84"/>
      <c r="M21" s="84"/>
      <c r="N21" s="85" t="s">
        <v>95</v>
      </c>
      <c r="O21" s="85">
        <v>2500</v>
      </c>
      <c r="P21" s="85"/>
      <c r="Q21" s="84"/>
      <c r="R21" s="86">
        <v>3</v>
      </c>
      <c r="S21" s="87"/>
      <c r="T21" s="88"/>
      <c r="U21" s="88"/>
      <c r="V21" s="89">
        <f t="shared" si="0"/>
        <v>0</v>
      </c>
      <c r="W21" s="89">
        <f t="shared" si="1"/>
        <v>0</v>
      </c>
      <c r="X21" s="90"/>
      <c r="Y21" s="82">
        <v>9</v>
      </c>
      <c r="Z21" s="82">
        <v>24</v>
      </c>
      <c r="AA21" s="82">
        <v>12</v>
      </c>
      <c r="AB21" s="90"/>
      <c r="AC21" s="91">
        <f t="shared" si="3"/>
        <v>9471.1679999999997</v>
      </c>
      <c r="AD21" s="91">
        <f t="shared" si="4"/>
        <v>0</v>
      </c>
      <c r="AE21" s="91">
        <f t="shared" si="2"/>
        <v>9471.1679999999997</v>
      </c>
      <c r="AF21"/>
    </row>
    <row r="22" spans="1:32" ht="24.95" customHeight="1" x14ac:dyDescent="0.4">
      <c r="A22" s="78">
        <v>19</v>
      </c>
      <c r="B22" s="79" t="s">
        <v>137</v>
      </c>
      <c r="C22" s="79" t="s">
        <v>399</v>
      </c>
      <c r="D22" s="79" t="s">
        <v>177</v>
      </c>
      <c r="E22" s="79" t="s">
        <v>97</v>
      </c>
      <c r="F22" s="79" t="s">
        <v>384</v>
      </c>
      <c r="G22" s="79">
        <v>42</v>
      </c>
      <c r="H22" s="80">
        <v>3</v>
      </c>
      <c r="I22" s="81">
        <v>2</v>
      </c>
      <c r="J22" s="82">
        <v>6</v>
      </c>
      <c r="K22" s="83"/>
      <c r="L22" s="84"/>
      <c r="M22" s="84"/>
      <c r="N22" s="85" t="s">
        <v>95</v>
      </c>
      <c r="O22" s="85">
        <v>2500</v>
      </c>
      <c r="P22" s="85"/>
      <c r="Q22" s="84"/>
      <c r="R22" s="86">
        <v>6</v>
      </c>
      <c r="S22" s="87"/>
      <c r="T22" s="88"/>
      <c r="U22" s="88"/>
      <c r="V22" s="89">
        <f t="shared" si="0"/>
        <v>0</v>
      </c>
      <c r="W22" s="89">
        <f t="shared" si="1"/>
        <v>0</v>
      </c>
      <c r="X22" s="90"/>
      <c r="Y22" s="82">
        <v>9</v>
      </c>
      <c r="Z22" s="82">
        <v>24</v>
      </c>
      <c r="AA22" s="82">
        <v>12</v>
      </c>
      <c r="AB22" s="90"/>
      <c r="AC22" s="91">
        <f t="shared" si="3"/>
        <v>18942.335999999999</v>
      </c>
      <c r="AD22" s="91">
        <f t="shared" si="4"/>
        <v>0</v>
      </c>
      <c r="AE22" s="91">
        <f t="shared" si="2"/>
        <v>18942.335999999999</v>
      </c>
      <c r="AF22"/>
    </row>
    <row r="23" spans="1:32" ht="24.95" customHeight="1" x14ac:dyDescent="0.4">
      <c r="A23" s="78">
        <v>20</v>
      </c>
      <c r="B23" s="79" t="s">
        <v>137</v>
      </c>
      <c r="C23" s="79" t="s">
        <v>399</v>
      </c>
      <c r="D23" s="79" t="s">
        <v>92</v>
      </c>
      <c r="E23" s="79" t="s">
        <v>97</v>
      </c>
      <c r="F23" s="79" t="s">
        <v>385</v>
      </c>
      <c r="G23" s="79">
        <v>42</v>
      </c>
      <c r="H23" s="80">
        <v>1</v>
      </c>
      <c r="I23" s="81">
        <v>2</v>
      </c>
      <c r="J23" s="82">
        <v>2</v>
      </c>
      <c r="K23" s="83"/>
      <c r="L23" s="84"/>
      <c r="M23" s="84"/>
      <c r="N23" s="85" t="s">
        <v>95</v>
      </c>
      <c r="O23" s="85">
        <v>5000</v>
      </c>
      <c r="P23" s="85"/>
      <c r="Q23" s="84"/>
      <c r="R23" s="86">
        <v>1</v>
      </c>
      <c r="S23" s="87"/>
      <c r="T23" s="88"/>
      <c r="U23" s="88"/>
      <c r="V23" s="89">
        <f t="shared" si="0"/>
        <v>0</v>
      </c>
      <c r="W23" s="89">
        <f t="shared" si="1"/>
        <v>0</v>
      </c>
      <c r="X23" s="90"/>
      <c r="Y23" s="82">
        <v>9</v>
      </c>
      <c r="Z23" s="82">
        <v>24</v>
      </c>
      <c r="AA23" s="82">
        <v>12</v>
      </c>
      <c r="AB23" s="90"/>
      <c r="AC23" s="91">
        <f t="shared" si="3"/>
        <v>6314.1120000000001</v>
      </c>
      <c r="AD23" s="91">
        <f t="shared" si="4"/>
        <v>0</v>
      </c>
      <c r="AE23" s="91">
        <f t="shared" si="2"/>
        <v>6314.1120000000001</v>
      </c>
      <c r="AF23"/>
    </row>
    <row r="24" spans="1:32" ht="24.95" customHeight="1" x14ac:dyDescent="0.4">
      <c r="A24" s="78">
        <v>21</v>
      </c>
      <c r="B24" s="79" t="s">
        <v>137</v>
      </c>
      <c r="C24" s="79" t="s">
        <v>399</v>
      </c>
      <c r="D24" s="79" t="s">
        <v>386</v>
      </c>
      <c r="E24" s="79" t="s">
        <v>387</v>
      </c>
      <c r="F24" s="79" t="s">
        <v>179</v>
      </c>
      <c r="G24" s="79">
        <v>60</v>
      </c>
      <c r="H24" s="80">
        <v>2</v>
      </c>
      <c r="I24" s="81">
        <v>1</v>
      </c>
      <c r="J24" s="82">
        <v>2</v>
      </c>
      <c r="K24" s="83"/>
      <c r="L24" s="84"/>
      <c r="M24" s="84"/>
      <c r="N24" s="85" t="s">
        <v>115</v>
      </c>
      <c r="O24" s="85">
        <v>800</v>
      </c>
      <c r="P24" s="85"/>
      <c r="Q24" s="84"/>
      <c r="R24" s="86">
        <v>2</v>
      </c>
      <c r="S24" s="87"/>
      <c r="T24" s="88"/>
      <c r="U24" s="88"/>
      <c r="V24" s="89">
        <f t="shared" si="0"/>
        <v>0</v>
      </c>
      <c r="W24" s="89">
        <f t="shared" si="1"/>
        <v>0</v>
      </c>
      <c r="X24" s="90"/>
      <c r="Y24" s="82">
        <v>9</v>
      </c>
      <c r="Z24" s="82">
        <v>24</v>
      </c>
      <c r="AA24" s="82">
        <v>12</v>
      </c>
      <c r="AB24" s="90"/>
      <c r="AC24" s="91">
        <f t="shared" si="3"/>
        <v>9020.16</v>
      </c>
      <c r="AD24" s="91">
        <f t="shared" si="4"/>
        <v>0</v>
      </c>
      <c r="AE24" s="91">
        <f t="shared" si="2"/>
        <v>9020.16</v>
      </c>
      <c r="AF24"/>
    </row>
    <row r="25" spans="1:32" ht="24.95" customHeight="1" x14ac:dyDescent="0.4">
      <c r="A25" s="78">
        <v>22</v>
      </c>
      <c r="B25" s="79" t="s">
        <v>137</v>
      </c>
      <c r="C25" s="79" t="s">
        <v>400</v>
      </c>
      <c r="D25" s="79" t="s">
        <v>92</v>
      </c>
      <c r="E25" s="79" t="s">
        <v>97</v>
      </c>
      <c r="F25" s="79" t="s">
        <v>384</v>
      </c>
      <c r="G25" s="79">
        <v>42</v>
      </c>
      <c r="H25" s="80">
        <v>6</v>
      </c>
      <c r="I25" s="81">
        <v>2</v>
      </c>
      <c r="J25" s="82">
        <v>12</v>
      </c>
      <c r="K25" s="83"/>
      <c r="L25" s="84"/>
      <c r="M25" s="84"/>
      <c r="N25" s="85" t="s">
        <v>95</v>
      </c>
      <c r="O25" s="85">
        <v>2500</v>
      </c>
      <c r="P25" s="85"/>
      <c r="Q25" s="84"/>
      <c r="R25" s="86">
        <v>12</v>
      </c>
      <c r="S25" s="87"/>
      <c r="T25" s="88"/>
      <c r="U25" s="88"/>
      <c r="V25" s="89">
        <f t="shared" si="0"/>
        <v>0</v>
      </c>
      <c r="W25" s="89">
        <f t="shared" si="1"/>
        <v>0</v>
      </c>
      <c r="X25" s="90"/>
      <c r="Y25" s="82">
        <v>9</v>
      </c>
      <c r="Z25" s="82">
        <v>24</v>
      </c>
      <c r="AA25" s="82">
        <v>12</v>
      </c>
      <c r="AB25" s="90"/>
      <c r="AC25" s="91">
        <f t="shared" si="3"/>
        <v>37884.671999999999</v>
      </c>
      <c r="AD25" s="91">
        <f t="shared" si="4"/>
        <v>0</v>
      </c>
      <c r="AE25" s="91">
        <f t="shared" si="2"/>
        <v>37884.671999999999</v>
      </c>
      <c r="AF25"/>
    </row>
    <row r="26" spans="1:32" ht="24.95" customHeight="1" x14ac:dyDescent="0.4">
      <c r="A26" s="78">
        <v>23</v>
      </c>
      <c r="B26" s="79" t="s">
        <v>137</v>
      </c>
      <c r="C26" s="79" t="s">
        <v>400</v>
      </c>
      <c r="D26" s="79" t="s">
        <v>92</v>
      </c>
      <c r="E26" s="79" t="s">
        <v>97</v>
      </c>
      <c r="F26" s="79" t="s">
        <v>385</v>
      </c>
      <c r="G26" s="79">
        <v>42</v>
      </c>
      <c r="H26" s="80">
        <v>2</v>
      </c>
      <c r="I26" s="81">
        <v>2</v>
      </c>
      <c r="J26" s="82">
        <v>4</v>
      </c>
      <c r="K26" s="83"/>
      <c r="L26" s="84"/>
      <c r="M26" s="84"/>
      <c r="N26" s="85" t="s">
        <v>95</v>
      </c>
      <c r="O26" s="85">
        <v>5000</v>
      </c>
      <c r="P26" s="85"/>
      <c r="Q26" s="84"/>
      <c r="R26" s="86">
        <v>2</v>
      </c>
      <c r="S26" s="87"/>
      <c r="T26" s="88"/>
      <c r="U26" s="88"/>
      <c r="V26" s="89">
        <f t="shared" si="0"/>
        <v>0</v>
      </c>
      <c r="W26" s="89">
        <f t="shared" si="1"/>
        <v>0</v>
      </c>
      <c r="X26" s="90"/>
      <c r="Y26" s="82">
        <v>9</v>
      </c>
      <c r="Z26" s="82">
        <v>24</v>
      </c>
      <c r="AA26" s="82">
        <v>12</v>
      </c>
      <c r="AB26" s="90"/>
      <c r="AC26" s="91">
        <f t="shared" si="3"/>
        <v>12628.224</v>
      </c>
      <c r="AD26" s="91">
        <f t="shared" si="4"/>
        <v>0</v>
      </c>
      <c r="AE26" s="91">
        <f t="shared" si="2"/>
        <v>12628.224</v>
      </c>
      <c r="AF26"/>
    </row>
    <row r="27" spans="1:32" ht="24.95" customHeight="1" x14ac:dyDescent="0.4">
      <c r="A27" s="78">
        <v>24</v>
      </c>
      <c r="B27" s="79" t="s">
        <v>137</v>
      </c>
      <c r="C27" s="79" t="s">
        <v>400</v>
      </c>
      <c r="D27" s="79" t="s">
        <v>386</v>
      </c>
      <c r="E27" s="79" t="s">
        <v>387</v>
      </c>
      <c r="F27" s="79" t="s">
        <v>179</v>
      </c>
      <c r="G27" s="79">
        <v>60</v>
      </c>
      <c r="H27" s="80">
        <v>5</v>
      </c>
      <c r="I27" s="81">
        <v>1</v>
      </c>
      <c r="J27" s="82">
        <v>5</v>
      </c>
      <c r="K27" s="83"/>
      <c r="L27" s="84"/>
      <c r="M27" s="84"/>
      <c r="N27" s="85" t="s">
        <v>115</v>
      </c>
      <c r="O27" s="85">
        <v>700</v>
      </c>
      <c r="P27" s="85"/>
      <c r="Q27" s="84"/>
      <c r="R27" s="86">
        <v>5</v>
      </c>
      <c r="S27" s="87"/>
      <c r="T27" s="88"/>
      <c r="U27" s="88"/>
      <c r="V27" s="89">
        <f t="shared" si="0"/>
        <v>0</v>
      </c>
      <c r="W27" s="89">
        <f t="shared" si="1"/>
        <v>0</v>
      </c>
      <c r="X27" s="90"/>
      <c r="Y27" s="82">
        <v>9</v>
      </c>
      <c r="Z27" s="82">
        <v>24</v>
      </c>
      <c r="AA27" s="82">
        <v>12</v>
      </c>
      <c r="AB27" s="90"/>
      <c r="AC27" s="91">
        <f t="shared" si="3"/>
        <v>22550.400000000001</v>
      </c>
      <c r="AD27" s="91">
        <f t="shared" si="4"/>
        <v>0</v>
      </c>
      <c r="AE27" s="91">
        <f t="shared" si="2"/>
        <v>22550.400000000001</v>
      </c>
      <c r="AF27"/>
    </row>
    <row r="28" spans="1:32" ht="24.95" customHeight="1" x14ac:dyDescent="0.4">
      <c r="A28" s="78">
        <v>25</v>
      </c>
      <c r="B28" s="79" t="s">
        <v>137</v>
      </c>
      <c r="C28" s="79" t="s">
        <v>401</v>
      </c>
      <c r="D28" s="79" t="s">
        <v>402</v>
      </c>
      <c r="E28" s="79" t="s">
        <v>97</v>
      </c>
      <c r="F28" s="79" t="s">
        <v>378</v>
      </c>
      <c r="G28" s="79">
        <v>42</v>
      </c>
      <c r="H28" s="80">
        <v>3</v>
      </c>
      <c r="I28" s="81">
        <v>1</v>
      </c>
      <c r="J28" s="82">
        <v>3</v>
      </c>
      <c r="K28" s="83"/>
      <c r="L28" s="84"/>
      <c r="M28" s="84"/>
      <c r="N28" s="85" t="s">
        <v>95</v>
      </c>
      <c r="O28" s="85">
        <v>2400</v>
      </c>
      <c r="P28" s="85"/>
      <c r="Q28" s="84"/>
      <c r="R28" s="86">
        <v>3</v>
      </c>
      <c r="S28" s="87"/>
      <c r="T28" s="88"/>
      <c r="U28" s="88"/>
      <c r="V28" s="89">
        <f t="shared" si="0"/>
        <v>0</v>
      </c>
      <c r="W28" s="89">
        <f t="shared" si="1"/>
        <v>0</v>
      </c>
      <c r="X28" s="90"/>
      <c r="Y28" s="82">
        <v>9</v>
      </c>
      <c r="Z28" s="82">
        <v>24</v>
      </c>
      <c r="AA28" s="82">
        <v>12</v>
      </c>
      <c r="AB28" s="90"/>
      <c r="AC28" s="91">
        <f t="shared" si="3"/>
        <v>9471.1679999999997</v>
      </c>
      <c r="AD28" s="91">
        <f t="shared" si="4"/>
        <v>0</v>
      </c>
      <c r="AE28" s="91">
        <f t="shared" si="2"/>
        <v>9471.1679999999997</v>
      </c>
      <c r="AF28"/>
    </row>
    <row r="29" spans="1:32" ht="24.95" customHeight="1" x14ac:dyDescent="0.4">
      <c r="A29" s="78">
        <v>26</v>
      </c>
      <c r="B29" s="79" t="s">
        <v>137</v>
      </c>
      <c r="C29" s="79" t="s">
        <v>401</v>
      </c>
      <c r="D29" s="79" t="s">
        <v>92</v>
      </c>
      <c r="E29" s="79" t="s">
        <v>97</v>
      </c>
      <c r="F29" s="79" t="s">
        <v>379</v>
      </c>
      <c r="G29" s="79">
        <v>42</v>
      </c>
      <c r="H29" s="80">
        <v>6</v>
      </c>
      <c r="I29" s="81">
        <v>1</v>
      </c>
      <c r="J29" s="82">
        <v>6</v>
      </c>
      <c r="K29" s="83"/>
      <c r="L29" s="84"/>
      <c r="M29" s="84"/>
      <c r="N29" s="85" t="s">
        <v>95</v>
      </c>
      <c r="O29" s="85">
        <v>2500</v>
      </c>
      <c r="P29" s="85"/>
      <c r="Q29" s="84"/>
      <c r="R29" s="86">
        <v>6</v>
      </c>
      <c r="S29" s="87"/>
      <c r="T29" s="88"/>
      <c r="U29" s="88"/>
      <c r="V29" s="89">
        <f t="shared" si="0"/>
        <v>0</v>
      </c>
      <c r="W29" s="89">
        <f t="shared" si="1"/>
        <v>0</v>
      </c>
      <c r="X29" s="90"/>
      <c r="Y29" s="82">
        <v>9</v>
      </c>
      <c r="Z29" s="82">
        <v>24</v>
      </c>
      <c r="AA29" s="82">
        <v>12</v>
      </c>
      <c r="AB29" s="90"/>
      <c r="AC29" s="91">
        <f t="shared" si="3"/>
        <v>18942.335999999999</v>
      </c>
      <c r="AD29" s="91">
        <f t="shared" si="4"/>
        <v>0</v>
      </c>
      <c r="AE29" s="91">
        <f t="shared" si="2"/>
        <v>18942.335999999999</v>
      </c>
      <c r="AF29"/>
    </row>
    <row r="30" spans="1:32" ht="24.95" customHeight="1" x14ac:dyDescent="0.4">
      <c r="A30" s="78">
        <v>27</v>
      </c>
      <c r="B30" s="79" t="s">
        <v>137</v>
      </c>
      <c r="C30" s="79" t="s">
        <v>403</v>
      </c>
      <c r="D30" s="79" t="s">
        <v>92</v>
      </c>
      <c r="E30" s="79" t="s">
        <v>97</v>
      </c>
      <c r="F30" s="79" t="s">
        <v>98</v>
      </c>
      <c r="G30" s="79">
        <v>42</v>
      </c>
      <c r="H30" s="80">
        <v>3</v>
      </c>
      <c r="I30" s="81">
        <v>1</v>
      </c>
      <c r="J30" s="82">
        <v>3</v>
      </c>
      <c r="K30" s="83"/>
      <c r="L30" s="84"/>
      <c r="M30" s="84"/>
      <c r="N30" s="85" t="s">
        <v>95</v>
      </c>
      <c r="O30" s="85">
        <v>2500</v>
      </c>
      <c r="P30" s="85"/>
      <c r="Q30" s="84"/>
      <c r="R30" s="86">
        <v>3</v>
      </c>
      <c r="S30" s="87"/>
      <c r="T30" s="88"/>
      <c r="U30" s="88"/>
      <c r="V30" s="89">
        <f t="shared" si="0"/>
        <v>0</v>
      </c>
      <c r="W30" s="89">
        <f t="shared" si="1"/>
        <v>0</v>
      </c>
      <c r="X30" s="90"/>
      <c r="Y30" s="82">
        <v>9</v>
      </c>
      <c r="Z30" s="82">
        <v>24</v>
      </c>
      <c r="AA30" s="82">
        <v>12</v>
      </c>
      <c r="AB30" s="90"/>
      <c r="AC30" s="91">
        <f t="shared" si="3"/>
        <v>9471.1679999999997</v>
      </c>
      <c r="AD30" s="91">
        <f t="shared" si="4"/>
        <v>0</v>
      </c>
      <c r="AE30" s="91">
        <f t="shared" si="2"/>
        <v>9471.1679999999997</v>
      </c>
      <c r="AF30"/>
    </row>
    <row r="31" spans="1:32" ht="24.95" customHeight="1" x14ac:dyDescent="0.4">
      <c r="A31" s="78">
        <v>28</v>
      </c>
      <c r="B31" s="79" t="s">
        <v>137</v>
      </c>
      <c r="C31" s="79" t="s">
        <v>403</v>
      </c>
      <c r="D31" s="79" t="s">
        <v>92</v>
      </c>
      <c r="E31" s="79" t="s">
        <v>97</v>
      </c>
      <c r="F31" s="79" t="s">
        <v>398</v>
      </c>
      <c r="G31" s="79">
        <v>42</v>
      </c>
      <c r="H31" s="80">
        <v>2</v>
      </c>
      <c r="I31" s="81">
        <v>1</v>
      </c>
      <c r="J31" s="82">
        <v>2</v>
      </c>
      <c r="K31" s="83"/>
      <c r="L31" s="84"/>
      <c r="M31" s="84"/>
      <c r="N31" s="85" t="s">
        <v>95</v>
      </c>
      <c r="O31" s="85">
        <v>2500</v>
      </c>
      <c r="P31" s="85"/>
      <c r="Q31" s="84"/>
      <c r="R31" s="86">
        <v>2</v>
      </c>
      <c r="S31" s="87"/>
      <c r="T31" s="88"/>
      <c r="U31" s="88"/>
      <c r="V31" s="89">
        <f t="shared" si="0"/>
        <v>0</v>
      </c>
      <c r="W31" s="89">
        <f t="shared" si="1"/>
        <v>0</v>
      </c>
      <c r="X31" s="90"/>
      <c r="Y31" s="82">
        <v>9</v>
      </c>
      <c r="Z31" s="82">
        <v>24</v>
      </c>
      <c r="AA31" s="82">
        <v>12</v>
      </c>
      <c r="AB31" s="90"/>
      <c r="AC31" s="91">
        <f t="shared" si="3"/>
        <v>6314.1120000000001</v>
      </c>
      <c r="AD31" s="91">
        <f t="shared" si="4"/>
        <v>0</v>
      </c>
      <c r="AE31" s="91">
        <f t="shared" si="2"/>
        <v>6314.1120000000001</v>
      </c>
      <c r="AF31"/>
    </row>
    <row r="32" spans="1:32" ht="24.95" customHeight="1" x14ac:dyDescent="0.4">
      <c r="A32" s="78">
        <v>29</v>
      </c>
      <c r="B32" s="79" t="s">
        <v>137</v>
      </c>
      <c r="C32" s="79" t="s">
        <v>404</v>
      </c>
      <c r="D32" s="79" t="s">
        <v>395</v>
      </c>
      <c r="E32" s="79" t="s">
        <v>396</v>
      </c>
      <c r="F32" s="79" t="s">
        <v>179</v>
      </c>
      <c r="G32" s="79">
        <v>29</v>
      </c>
      <c r="H32" s="80">
        <v>4</v>
      </c>
      <c r="I32" s="81">
        <v>1</v>
      </c>
      <c r="J32" s="82">
        <v>4</v>
      </c>
      <c r="K32" s="83"/>
      <c r="L32" s="84"/>
      <c r="M32" s="84"/>
      <c r="N32" s="85" t="s">
        <v>115</v>
      </c>
      <c r="O32" s="85">
        <v>1000</v>
      </c>
      <c r="P32" s="85"/>
      <c r="Q32" s="84"/>
      <c r="R32" s="86">
        <v>4</v>
      </c>
      <c r="S32" s="87"/>
      <c r="T32" s="88"/>
      <c r="U32" s="88"/>
      <c r="V32" s="89">
        <f t="shared" si="0"/>
        <v>0</v>
      </c>
      <c r="W32" s="89">
        <f t="shared" si="1"/>
        <v>0</v>
      </c>
      <c r="X32" s="90"/>
      <c r="Y32" s="82">
        <v>9</v>
      </c>
      <c r="Z32" s="82">
        <v>24</v>
      </c>
      <c r="AA32" s="82">
        <v>12</v>
      </c>
      <c r="AB32" s="90"/>
      <c r="AC32" s="91">
        <f t="shared" si="3"/>
        <v>8719.4880000000012</v>
      </c>
      <c r="AD32" s="91">
        <f t="shared" si="4"/>
        <v>0</v>
      </c>
      <c r="AE32" s="91">
        <f t="shared" si="2"/>
        <v>8719.4880000000012</v>
      </c>
      <c r="AF32"/>
    </row>
    <row r="33" spans="1:32" ht="24.95" customHeight="1" x14ac:dyDescent="0.4">
      <c r="A33" s="78">
        <v>30</v>
      </c>
      <c r="B33" s="79" t="s">
        <v>137</v>
      </c>
      <c r="C33" s="79" t="s">
        <v>404</v>
      </c>
      <c r="D33" s="79" t="s">
        <v>386</v>
      </c>
      <c r="E33" s="79" t="s">
        <v>387</v>
      </c>
      <c r="F33" s="79" t="s">
        <v>179</v>
      </c>
      <c r="G33" s="79">
        <v>60</v>
      </c>
      <c r="H33" s="80">
        <v>3</v>
      </c>
      <c r="I33" s="81">
        <v>1</v>
      </c>
      <c r="J33" s="82">
        <v>3</v>
      </c>
      <c r="K33" s="83"/>
      <c r="L33" s="84"/>
      <c r="M33" s="84"/>
      <c r="N33" s="85" t="s">
        <v>115</v>
      </c>
      <c r="O33" s="85">
        <v>700</v>
      </c>
      <c r="P33" s="85"/>
      <c r="Q33" s="84"/>
      <c r="R33" s="86">
        <v>3</v>
      </c>
      <c r="S33" s="87"/>
      <c r="T33" s="88"/>
      <c r="U33" s="88"/>
      <c r="V33" s="89">
        <f t="shared" si="0"/>
        <v>0</v>
      </c>
      <c r="W33" s="89">
        <f t="shared" si="1"/>
        <v>0</v>
      </c>
      <c r="X33" s="90"/>
      <c r="Y33" s="82">
        <v>9</v>
      </c>
      <c r="Z33" s="82">
        <v>24</v>
      </c>
      <c r="AA33" s="82">
        <v>12</v>
      </c>
      <c r="AB33" s="90"/>
      <c r="AC33" s="91">
        <f t="shared" si="3"/>
        <v>13530.24</v>
      </c>
      <c r="AD33" s="91">
        <f t="shared" si="4"/>
        <v>0</v>
      </c>
      <c r="AE33" s="91">
        <f t="shared" si="2"/>
        <v>13530.24</v>
      </c>
      <c r="AF33"/>
    </row>
    <row r="34" spans="1:32" ht="24.95" customHeight="1" x14ac:dyDescent="0.4">
      <c r="A34" s="78">
        <v>31</v>
      </c>
      <c r="B34" s="79" t="s">
        <v>90</v>
      </c>
      <c r="C34" s="79" t="s">
        <v>405</v>
      </c>
      <c r="D34" s="79" t="s">
        <v>406</v>
      </c>
      <c r="E34" s="79" t="s">
        <v>396</v>
      </c>
      <c r="F34" s="79" t="s">
        <v>179</v>
      </c>
      <c r="G34" s="79">
        <v>29</v>
      </c>
      <c r="H34" s="80">
        <v>15</v>
      </c>
      <c r="I34" s="81">
        <v>1</v>
      </c>
      <c r="J34" s="82">
        <v>15</v>
      </c>
      <c r="K34" s="83"/>
      <c r="L34" s="84"/>
      <c r="M34" s="84"/>
      <c r="N34" s="85" t="s">
        <v>115</v>
      </c>
      <c r="O34" s="85">
        <v>1000</v>
      </c>
      <c r="P34" s="85"/>
      <c r="Q34" s="84"/>
      <c r="R34" s="86">
        <v>15</v>
      </c>
      <c r="S34" s="87"/>
      <c r="T34" s="88"/>
      <c r="U34" s="88"/>
      <c r="V34" s="89">
        <f t="shared" si="0"/>
        <v>0</v>
      </c>
      <c r="W34" s="89">
        <f t="shared" si="1"/>
        <v>0</v>
      </c>
      <c r="X34" s="90"/>
      <c r="Y34" s="82">
        <v>9</v>
      </c>
      <c r="Z34" s="82">
        <v>24</v>
      </c>
      <c r="AA34" s="82">
        <v>12</v>
      </c>
      <c r="AB34" s="90"/>
      <c r="AC34" s="91">
        <f t="shared" si="3"/>
        <v>32698.079999999998</v>
      </c>
      <c r="AD34" s="91">
        <f t="shared" si="4"/>
        <v>0</v>
      </c>
      <c r="AE34" s="91">
        <f t="shared" si="2"/>
        <v>32698.079999999998</v>
      </c>
      <c r="AF34"/>
    </row>
    <row r="35" spans="1:32" ht="24.95" customHeight="1" x14ac:dyDescent="0.4">
      <c r="A35" s="78">
        <v>32</v>
      </c>
      <c r="B35" s="79" t="s">
        <v>90</v>
      </c>
      <c r="C35" s="79" t="s">
        <v>407</v>
      </c>
      <c r="D35" s="79" t="s">
        <v>92</v>
      </c>
      <c r="E35" s="79" t="s">
        <v>396</v>
      </c>
      <c r="F35" s="79" t="s">
        <v>179</v>
      </c>
      <c r="G35" s="79">
        <v>29</v>
      </c>
      <c r="H35" s="80">
        <v>3</v>
      </c>
      <c r="I35" s="81">
        <v>1</v>
      </c>
      <c r="J35" s="82">
        <v>3</v>
      </c>
      <c r="K35" s="83"/>
      <c r="L35" s="84"/>
      <c r="M35" s="84"/>
      <c r="N35" s="85" t="s">
        <v>115</v>
      </c>
      <c r="O35" s="85">
        <v>1000</v>
      </c>
      <c r="P35" s="85"/>
      <c r="Q35" s="84"/>
      <c r="R35" s="86">
        <v>3</v>
      </c>
      <c r="S35" s="87"/>
      <c r="T35" s="88"/>
      <c r="U35" s="88"/>
      <c r="V35" s="89">
        <f t="shared" si="0"/>
        <v>0</v>
      </c>
      <c r="W35" s="89">
        <f t="shared" si="1"/>
        <v>0</v>
      </c>
      <c r="X35" s="90"/>
      <c r="Y35" s="82">
        <v>9</v>
      </c>
      <c r="Z35" s="82">
        <v>24</v>
      </c>
      <c r="AA35" s="82">
        <v>12</v>
      </c>
      <c r="AB35" s="90"/>
      <c r="AC35" s="91">
        <f t="shared" si="3"/>
        <v>6539.616</v>
      </c>
      <c r="AD35" s="91">
        <f t="shared" si="4"/>
        <v>0</v>
      </c>
      <c r="AE35" s="91">
        <f t="shared" si="2"/>
        <v>6539.616</v>
      </c>
      <c r="AF35"/>
    </row>
    <row r="36" spans="1:32" ht="24.95" customHeight="1" x14ac:dyDescent="0.4">
      <c r="A36" s="78">
        <v>33</v>
      </c>
      <c r="B36" s="79" t="s">
        <v>90</v>
      </c>
      <c r="C36" s="79" t="s">
        <v>408</v>
      </c>
      <c r="D36" s="79" t="s">
        <v>92</v>
      </c>
      <c r="E36" s="79" t="s">
        <v>396</v>
      </c>
      <c r="F36" s="79" t="s">
        <v>179</v>
      </c>
      <c r="G36" s="79">
        <v>29</v>
      </c>
      <c r="H36" s="80">
        <v>3</v>
      </c>
      <c r="I36" s="81">
        <v>1</v>
      </c>
      <c r="J36" s="82">
        <v>3</v>
      </c>
      <c r="K36" s="83"/>
      <c r="L36" s="84"/>
      <c r="M36" s="84"/>
      <c r="N36" s="85" t="s">
        <v>115</v>
      </c>
      <c r="O36" s="85">
        <v>1000</v>
      </c>
      <c r="P36" s="85"/>
      <c r="Q36" s="84"/>
      <c r="R36" s="86">
        <v>3</v>
      </c>
      <c r="S36" s="87"/>
      <c r="T36" s="88"/>
      <c r="U36" s="88"/>
      <c r="V36" s="89">
        <f t="shared" si="0"/>
        <v>0</v>
      </c>
      <c r="W36" s="89">
        <f t="shared" si="1"/>
        <v>0</v>
      </c>
      <c r="X36" s="90"/>
      <c r="Y36" s="82">
        <v>9</v>
      </c>
      <c r="Z36" s="82">
        <v>24</v>
      </c>
      <c r="AA36" s="82">
        <v>12</v>
      </c>
      <c r="AB36" s="90"/>
      <c r="AC36" s="91">
        <f t="shared" si="3"/>
        <v>6539.616</v>
      </c>
      <c r="AD36" s="91">
        <f t="shared" si="4"/>
        <v>0</v>
      </c>
      <c r="AE36" s="91">
        <f t="shared" si="2"/>
        <v>6539.616</v>
      </c>
      <c r="AF36"/>
    </row>
    <row r="37" spans="1:32" ht="24.95" customHeight="1" x14ac:dyDescent="0.4">
      <c r="A37" s="78">
        <v>34</v>
      </c>
      <c r="B37" s="79" t="s">
        <v>90</v>
      </c>
      <c r="C37" s="79" t="s">
        <v>409</v>
      </c>
      <c r="D37" s="79" t="s">
        <v>92</v>
      </c>
      <c r="E37" s="79" t="s">
        <v>396</v>
      </c>
      <c r="F37" s="79" t="s">
        <v>179</v>
      </c>
      <c r="G37" s="79">
        <v>29</v>
      </c>
      <c r="H37" s="80">
        <v>4</v>
      </c>
      <c r="I37" s="81">
        <v>1</v>
      </c>
      <c r="J37" s="82">
        <v>4</v>
      </c>
      <c r="K37" s="83"/>
      <c r="L37" s="84"/>
      <c r="M37" s="84"/>
      <c r="N37" s="85" t="s">
        <v>115</v>
      </c>
      <c r="O37" s="85">
        <v>1000</v>
      </c>
      <c r="P37" s="85"/>
      <c r="Q37" s="84"/>
      <c r="R37" s="86">
        <v>4</v>
      </c>
      <c r="S37" s="87"/>
      <c r="T37" s="88"/>
      <c r="U37" s="88"/>
      <c r="V37" s="89">
        <f t="shared" si="0"/>
        <v>0</v>
      </c>
      <c r="W37" s="89">
        <f t="shared" si="1"/>
        <v>0</v>
      </c>
      <c r="X37" s="90"/>
      <c r="Y37" s="82">
        <v>9</v>
      </c>
      <c r="Z37" s="82">
        <v>24</v>
      </c>
      <c r="AA37" s="82">
        <v>12</v>
      </c>
      <c r="AB37" s="90"/>
      <c r="AC37" s="91">
        <f t="shared" si="3"/>
        <v>8719.4880000000012</v>
      </c>
      <c r="AD37" s="91">
        <f t="shared" si="4"/>
        <v>0</v>
      </c>
      <c r="AE37" s="91">
        <f t="shared" si="2"/>
        <v>8719.4880000000012</v>
      </c>
      <c r="AF37"/>
    </row>
    <row r="38" spans="1:32" ht="24.95" customHeight="1" x14ac:dyDescent="0.4">
      <c r="A38" s="78">
        <v>35</v>
      </c>
      <c r="B38" s="79" t="s">
        <v>90</v>
      </c>
      <c r="C38" s="79" t="s">
        <v>410</v>
      </c>
      <c r="D38" s="79" t="s">
        <v>92</v>
      </c>
      <c r="E38" s="79" t="s">
        <v>97</v>
      </c>
      <c r="F38" s="79" t="s">
        <v>384</v>
      </c>
      <c r="G38" s="79">
        <v>42</v>
      </c>
      <c r="H38" s="80">
        <v>3</v>
      </c>
      <c r="I38" s="81">
        <v>2</v>
      </c>
      <c r="J38" s="82">
        <v>6</v>
      </c>
      <c r="K38" s="83"/>
      <c r="L38" s="84"/>
      <c r="M38" s="84"/>
      <c r="N38" s="85" t="s">
        <v>95</v>
      </c>
      <c r="O38" s="85">
        <v>2500</v>
      </c>
      <c r="P38" s="85"/>
      <c r="Q38" s="84"/>
      <c r="R38" s="86">
        <v>6</v>
      </c>
      <c r="S38" s="87"/>
      <c r="T38" s="88"/>
      <c r="U38" s="88"/>
      <c r="V38" s="89">
        <f t="shared" si="0"/>
        <v>0</v>
      </c>
      <c r="W38" s="89">
        <f t="shared" si="1"/>
        <v>0</v>
      </c>
      <c r="X38" s="90"/>
      <c r="Y38" s="82">
        <v>9</v>
      </c>
      <c r="Z38" s="82">
        <v>24</v>
      </c>
      <c r="AA38" s="82">
        <v>12</v>
      </c>
      <c r="AB38" s="90"/>
      <c r="AC38" s="91">
        <f t="shared" si="3"/>
        <v>18942.335999999999</v>
      </c>
      <c r="AD38" s="91">
        <f t="shared" si="4"/>
        <v>0</v>
      </c>
      <c r="AE38" s="91">
        <f t="shared" si="2"/>
        <v>18942.335999999999</v>
      </c>
      <c r="AF38"/>
    </row>
    <row r="39" spans="1:32" ht="24.95" customHeight="1" x14ac:dyDescent="0.4">
      <c r="A39" s="78">
        <v>36</v>
      </c>
      <c r="B39" s="79" t="s">
        <v>90</v>
      </c>
      <c r="C39" s="79" t="s">
        <v>410</v>
      </c>
      <c r="D39" s="79" t="s">
        <v>92</v>
      </c>
      <c r="E39" s="79" t="s">
        <v>97</v>
      </c>
      <c r="F39" s="79" t="s">
        <v>385</v>
      </c>
      <c r="G39" s="79">
        <v>42</v>
      </c>
      <c r="H39" s="80">
        <v>1</v>
      </c>
      <c r="I39" s="81">
        <v>2</v>
      </c>
      <c r="J39" s="82">
        <v>2</v>
      </c>
      <c r="K39" s="83"/>
      <c r="L39" s="84"/>
      <c r="M39" s="84"/>
      <c r="N39" s="85" t="s">
        <v>95</v>
      </c>
      <c r="O39" s="85">
        <v>5000</v>
      </c>
      <c r="P39" s="85"/>
      <c r="Q39" s="84"/>
      <c r="R39" s="86">
        <v>1</v>
      </c>
      <c r="S39" s="87"/>
      <c r="T39" s="88"/>
      <c r="U39" s="88"/>
      <c r="V39" s="89">
        <f t="shared" si="0"/>
        <v>0</v>
      </c>
      <c r="W39" s="89">
        <f t="shared" si="1"/>
        <v>0</v>
      </c>
      <c r="X39" s="90"/>
      <c r="Y39" s="82">
        <v>9</v>
      </c>
      <c r="Z39" s="82">
        <v>24</v>
      </c>
      <c r="AA39" s="82">
        <v>12</v>
      </c>
      <c r="AB39" s="90"/>
      <c r="AC39" s="91">
        <f t="shared" si="3"/>
        <v>6314.1120000000001</v>
      </c>
      <c r="AD39" s="91">
        <f t="shared" si="4"/>
        <v>0</v>
      </c>
      <c r="AE39" s="91">
        <f t="shared" si="2"/>
        <v>6314.1120000000001</v>
      </c>
      <c r="AF39"/>
    </row>
    <row r="40" spans="1:32" ht="24.95" customHeight="1" x14ac:dyDescent="0.4">
      <c r="A40" s="78">
        <v>37</v>
      </c>
      <c r="B40" s="79" t="s">
        <v>90</v>
      </c>
      <c r="C40" s="79" t="s">
        <v>411</v>
      </c>
      <c r="D40" s="79" t="s">
        <v>92</v>
      </c>
      <c r="E40" s="79" t="s">
        <v>396</v>
      </c>
      <c r="F40" s="79" t="s">
        <v>179</v>
      </c>
      <c r="G40" s="79">
        <v>29</v>
      </c>
      <c r="H40" s="79">
        <v>2</v>
      </c>
      <c r="I40" s="81">
        <v>1</v>
      </c>
      <c r="J40" s="82">
        <v>2</v>
      </c>
      <c r="K40" s="83"/>
      <c r="L40" s="84"/>
      <c r="M40" s="84"/>
      <c r="N40" s="85" t="s">
        <v>115</v>
      </c>
      <c r="O40" s="85">
        <v>1000</v>
      </c>
      <c r="P40" s="85"/>
      <c r="Q40" s="84"/>
      <c r="R40" s="86">
        <v>2</v>
      </c>
      <c r="S40" s="87"/>
      <c r="T40" s="88"/>
      <c r="U40" s="88"/>
      <c r="V40" s="89">
        <f t="shared" si="0"/>
        <v>0</v>
      </c>
      <c r="W40" s="89">
        <f t="shared" si="1"/>
        <v>0</v>
      </c>
      <c r="X40" s="90"/>
      <c r="Y40" s="82">
        <v>9</v>
      </c>
      <c r="Z40" s="82">
        <v>24</v>
      </c>
      <c r="AA40" s="82">
        <v>12</v>
      </c>
      <c r="AB40" s="90"/>
      <c r="AC40" s="91">
        <f t="shared" si="3"/>
        <v>4359.7440000000006</v>
      </c>
      <c r="AD40" s="91">
        <f t="shared" si="4"/>
        <v>0</v>
      </c>
      <c r="AE40" s="91">
        <f t="shared" si="2"/>
        <v>4359.7440000000006</v>
      </c>
      <c r="AF40"/>
    </row>
    <row r="41" spans="1:32" ht="24.95" customHeight="1" x14ac:dyDescent="0.4">
      <c r="A41" s="78">
        <v>38</v>
      </c>
      <c r="B41" s="79" t="s">
        <v>90</v>
      </c>
      <c r="C41" s="79" t="s">
        <v>412</v>
      </c>
      <c r="D41" s="79" t="s">
        <v>92</v>
      </c>
      <c r="E41" s="79" t="s">
        <v>396</v>
      </c>
      <c r="F41" s="79" t="s">
        <v>413</v>
      </c>
      <c r="G41" s="79">
        <v>29</v>
      </c>
      <c r="H41" s="79">
        <v>2</v>
      </c>
      <c r="I41" s="81">
        <v>1</v>
      </c>
      <c r="J41" s="82">
        <v>2</v>
      </c>
      <c r="K41" s="83"/>
      <c r="L41" s="84"/>
      <c r="M41" s="84"/>
      <c r="N41" s="85" t="s">
        <v>95</v>
      </c>
      <c r="O41" s="85">
        <v>900</v>
      </c>
      <c r="P41" s="85"/>
      <c r="Q41" s="84"/>
      <c r="R41" s="86">
        <v>2</v>
      </c>
      <c r="S41" s="87"/>
      <c r="T41" s="88"/>
      <c r="U41" s="88"/>
      <c r="V41" s="89">
        <f t="shared" si="0"/>
        <v>0</v>
      </c>
      <c r="W41" s="89">
        <f t="shared" si="1"/>
        <v>0</v>
      </c>
      <c r="X41" s="90"/>
      <c r="Y41" s="82">
        <v>9</v>
      </c>
      <c r="Z41" s="82">
        <v>24</v>
      </c>
      <c r="AA41" s="82">
        <v>12</v>
      </c>
      <c r="AB41" s="90"/>
      <c r="AC41" s="91">
        <f t="shared" si="3"/>
        <v>4359.7440000000006</v>
      </c>
      <c r="AD41" s="91">
        <f t="shared" si="4"/>
        <v>0</v>
      </c>
      <c r="AE41" s="91">
        <f t="shared" si="2"/>
        <v>4359.7440000000006</v>
      </c>
      <c r="AF41"/>
    </row>
    <row r="42" spans="1:32" ht="24.95" customHeight="1" x14ac:dyDescent="0.4">
      <c r="A42" s="78">
        <v>39</v>
      </c>
      <c r="B42" s="79" t="s">
        <v>90</v>
      </c>
      <c r="C42" s="79" t="s">
        <v>414</v>
      </c>
      <c r="D42" s="79" t="s">
        <v>92</v>
      </c>
      <c r="E42" s="79" t="s">
        <v>97</v>
      </c>
      <c r="F42" s="79" t="s">
        <v>107</v>
      </c>
      <c r="G42" s="79">
        <v>42</v>
      </c>
      <c r="H42" s="79">
        <v>2</v>
      </c>
      <c r="I42" s="81">
        <v>1</v>
      </c>
      <c r="J42" s="82">
        <v>2</v>
      </c>
      <c r="K42" s="83"/>
      <c r="L42" s="84"/>
      <c r="M42" s="84"/>
      <c r="N42" s="85" t="s">
        <v>95</v>
      </c>
      <c r="O42" s="85">
        <v>2500</v>
      </c>
      <c r="P42" s="85"/>
      <c r="Q42" s="84"/>
      <c r="R42" s="86">
        <v>2</v>
      </c>
      <c r="S42" s="87"/>
      <c r="T42" s="88"/>
      <c r="U42" s="88"/>
      <c r="V42" s="89">
        <f t="shared" si="0"/>
        <v>0</v>
      </c>
      <c r="W42" s="89">
        <f t="shared" si="1"/>
        <v>0</v>
      </c>
      <c r="X42" s="90"/>
      <c r="Y42" s="82">
        <v>9</v>
      </c>
      <c r="Z42" s="82">
        <v>24</v>
      </c>
      <c r="AA42" s="82">
        <v>12</v>
      </c>
      <c r="AB42" s="90"/>
      <c r="AC42" s="91">
        <f t="shared" si="3"/>
        <v>6314.1120000000001</v>
      </c>
      <c r="AD42" s="91">
        <f t="shared" si="4"/>
        <v>0</v>
      </c>
      <c r="AE42" s="91">
        <f t="shared" si="2"/>
        <v>6314.1120000000001</v>
      </c>
      <c r="AF42"/>
    </row>
    <row r="43" spans="1:32" ht="24.95" customHeight="1" x14ac:dyDescent="0.4">
      <c r="A43" s="78">
        <v>40</v>
      </c>
      <c r="B43" s="79" t="s">
        <v>90</v>
      </c>
      <c r="C43" s="79" t="s">
        <v>414</v>
      </c>
      <c r="D43" s="79" t="s">
        <v>92</v>
      </c>
      <c r="E43" s="79" t="s">
        <v>105</v>
      </c>
      <c r="F43" s="79" t="s">
        <v>415</v>
      </c>
      <c r="G43" s="79">
        <v>60</v>
      </c>
      <c r="H43" s="79">
        <v>4</v>
      </c>
      <c r="I43" s="81">
        <v>1</v>
      </c>
      <c r="J43" s="82">
        <v>4</v>
      </c>
      <c r="K43" s="83"/>
      <c r="L43" s="84"/>
      <c r="M43" s="84"/>
      <c r="N43" s="85" t="s">
        <v>115</v>
      </c>
      <c r="O43" s="85">
        <v>700</v>
      </c>
      <c r="P43" s="85"/>
      <c r="Q43" s="84"/>
      <c r="R43" s="86">
        <v>4</v>
      </c>
      <c r="S43" s="87"/>
      <c r="T43" s="88"/>
      <c r="U43" s="88"/>
      <c r="V43" s="89">
        <f t="shared" si="0"/>
        <v>0</v>
      </c>
      <c r="W43" s="89">
        <f t="shared" si="1"/>
        <v>0</v>
      </c>
      <c r="X43" s="90"/>
      <c r="Y43" s="82">
        <v>9</v>
      </c>
      <c r="Z43" s="82">
        <v>24</v>
      </c>
      <c r="AA43" s="82">
        <v>12</v>
      </c>
      <c r="AB43" s="90"/>
      <c r="AC43" s="91">
        <f t="shared" si="3"/>
        <v>18040.32</v>
      </c>
      <c r="AD43" s="91">
        <f t="shared" si="4"/>
        <v>0</v>
      </c>
      <c r="AE43" s="91">
        <f t="shared" si="2"/>
        <v>18040.32</v>
      </c>
      <c r="AF43"/>
    </row>
    <row r="44" spans="1:32" ht="24.95" customHeight="1" x14ac:dyDescent="0.4">
      <c r="A44" s="78">
        <v>41</v>
      </c>
      <c r="B44" s="79" t="s">
        <v>90</v>
      </c>
      <c r="C44" s="79" t="s">
        <v>414</v>
      </c>
      <c r="D44" s="79" t="s">
        <v>92</v>
      </c>
      <c r="E44" s="79" t="s">
        <v>396</v>
      </c>
      <c r="F44" s="79" t="s">
        <v>179</v>
      </c>
      <c r="G44" s="79">
        <v>29</v>
      </c>
      <c r="H44" s="79">
        <v>7</v>
      </c>
      <c r="I44" s="81">
        <v>1</v>
      </c>
      <c r="J44" s="82">
        <v>7</v>
      </c>
      <c r="K44" s="83"/>
      <c r="L44" s="84"/>
      <c r="M44" s="84"/>
      <c r="N44" s="85" t="s">
        <v>115</v>
      </c>
      <c r="O44" s="85">
        <v>1000</v>
      </c>
      <c r="P44" s="85"/>
      <c r="Q44" s="84"/>
      <c r="R44" s="86">
        <v>7</v>
      </c>
      <c r="S44" s="87"/>
      <c r="T44" s="88"/>
      <c r="U44" s="88"/>
      <c r="V44" s="89">
        <f t="shared" si="0"/>
        <v>0</v>
      </c>
      <c r="W44" s="89">
        <f t="shared" si="1"/>
        <v>0</v>
      </c>
      <c r="X44" s="90"/>
      <c r="Y44" s="82">
        <v>9</v>
      </c>
      <c r="Z44" s="82">
        <v>24</v>
      </c>
      <c r="AA44" s="82">
        <v>12</v>
      </c>
      <c r="AB44" s="90"/>
      <c r="AC44" s="91">
        <f t="shared" si="3"/>
        <v>15259.104000000001</v>
      </c>
      <c r="AD44" s="91">
        <f t="shared" si="4"/>
        <v>0</v>
      </c>
      <c r="AE44" s="91">
        <f t="shared" si="2"/>
        <v>15259.104000000001</v>
      </c>
      <c r="AF44"/>
    </row>
    <row r="45" spans="1:32" ht="24.95" customHeight="1" x14ac:dyDescent="0.4">
      <c r="A45" s="78">
        <v>42</v>
      </c>
      <c r="B45" s="79" t="s">
        <v>90</v>
      </c>
      <c r="C45" s="79" t="s">
        <v>414</v>
      </c>
      <c r="D45" s="79" t="s">
        <v>92</v>
      </c>
      <c r="E45" s="79" t="s">
        <v>387</v>
      </c>
      <c r="F45" s="79" t="s">
        <v>416</v>
      </c>
      <c r="G45" s="79">
        <v>60</v>
      </c>
      <c r="H45" s="79">
        <v>1</v>
      </c>
      <c r="I45" s="81">
        <v>1</v>
      </c>
      <c r="J45" s="82">
        <v>1</v>
      </c>
      <c r="K45" s="83"/>
      <c r="L45" s="84"/>
      <c r="M45" s="84"/>
      <c r="N45" s="85" t="s">
        <v>115</v>
      </c>
      <c r="O45" s="85">
        <v>800</v>
      </c>
      <c r="P45" s="85"/>
      <c r="Q45" s="84"/>
      <c r="R45" s="86">
        <v>1</v>
      </c>
      <c r="S45" s="87"/>
      <c r="T45" s="88"/>
      <c r="U45" s="88"/>
      <c r="V45" s="89">
        <f t="shared" si="0"/>
        <v>0</v>
      </c>
      <c r="W45" s="89">
        <f t="shared" si="1"/>
        <v>0</v>
      </c>
      <c r="X45" s="90"/>
      <c r="Y45" s="82">
        <v>9</v>
      </c>
      <c r="Z45" s="82">
        <v>24</v>
      </c>
      <c r="AA45" s="82">
        <v>12</v>
      </c>
      <c r="AB45" s="90"/>
      <c r="AC45" s="91">
        <f t="shared" si="3"/>
        <v>4510.08</v>
      </c>
      <c r="AD45" s="91">
        <f t="shared" si="4"/>
        <v>0</v>
      </c>
      <c r="AE45" s="91">
        <f t="shared" si="2"/>
        <v>4510.08</v>
      </c>
      <c r="AF45"/>
    </row>
    <row r="46" spans="1:32" ht="24.95" customHeight="1" x14ac:dyDescent="0.4">
      <c r="A46" s="78">
        <v>43</v>
      </c>
      <c r="B46" s="79" t="s">
        <v>90</v>
      </c>
      <c r="C46" s="79" t="s">
        <v>414</v>
      </c>
      <c r="D46" s="79" t="s">
        <v>92</v>
      </c>
      <c r="E46" s="79" t="s">
        <v>387</v>
      </c>
      <c r="F46" s="79" t="s">
        <v>417</v>
      </c>
      <c r="G46" s="79">
        <v>60</v>
      </c>
      <c r="H46" s="79">
        <v>1</v>
      </c>
      <c r="I46" s="81">
        <v>1</v>
      </c>
      <c r="J46" s="82">
        <v>1</v>
      </c>
      <c r="K46" s="83"/>
      <c r="L46" s="84"/>
      <c r="M46" s="84"/>
      <c r="N46" s="85" t="s">
        <v>115</v>
      </c>
      <c r="O46" s="85">
        <v>800</v>
      </c>
      <c r="P46" s="85"/>
      <c r="Q46" s="84"/>
      <c r="R46" s="86">
        <v>1</v>
      </c>
      <c r="S46" s="87"/>
      <c r="T46" s="88"/>
      <c r="U46" s="88"/>
      <c r="V46" s="89">
        <f t="shared" si="0"/>
        <v>0</v>
      </c>
      <c r="W46" s="89">
        <f t="shared" si="1"/>
        <v>0</v>
      </c>
      <c r="X46" s="90"/>
      <c r="Y46" s="82">
        <v>9</v>
      </c>
      <c r="Z46" s="82">
        <v>24</v>
      </c>
      <c r="AA46" s="82">
        <v>12</v>
      </c>
      <c r="AB46" s="90"/>
      <c r="AC46" s="91">
        <f t="shared" si="3"/>
        <v>4510.08</v>
      </c>
      <c r="AD46" s="91">
        <f t="shared" si="4"/>
        <v>0</v>
      </c>
      <c r="AE46" s="91">
        <f t="shared" si="2"/>
        <v>4510.08</v>
      </c>
      <c r="AF46"/>
    </row>
    <row r="47" spans="1:32" ht="24.95" customHeight="1" x14ac:dyDescent="0.4">
      <c r="A47" s="78">
        <v>44</v>
      </c>
      <c r="B47" s="79" t="s">
        <v>90</v>
      </c>
      <c r="C47" s="79" t="s">
        <v>418</v>
      </c>
      <c r="D47" s="79" t="s">
        <v>92</v>
      </c>
      <c r="E47" s="79" t="s">
        <v>97</v>
      </c>
      <c r="F47" s="79" t="s">
        <v>107</v>
      </c>
      <c r="G47" s="79">
        <v>42</v>
      </c>
      <c r="H47" s="79">
        <v>2</v>
      </c>
      <c r="I47" s="81">
        <v>1</v>
      </c>
      <c r="J47" s="82">
        <v>2</v>
      </c>
      <c r="K47" s="83"/>
      <c r="L47" s="84"/>
      <c r="M47" s="84"/>
      <c r="N47" s="85" t="s">
        <v>95</v>
      </c>
      <c r="O47" s="85">
        <v>2500</v>
      </c>
      <c r="P47" s="85"/>
      <c r="Q47" s="84"/>
      <c r="R47" s="86">
        <v>2</v>
      </c>
      <c r="S47" s="87"/>
      <c r="T47" s="88"/>
      <c r="U47" s="88"/>
      <c r="V47" s="89">
        <f t="shared" si="0"/>
        <v>0</v>
      </c>
      <c r="W47" s="89">
        <f t="shared" si="1"/>
        <v>0</v>
      </c>
      <c r="X47" s="90"/>
      <c r="Y47" s="82">
        <v>9</v>
      </c>
      <c r="Z47" s="82">
        <v>24</v>
      </c>
      <c r="AA47" s="82">
        <v>12</v>
      </c>
      <c r="AB47" s="90"/>
      <c r="AC47" s="91">
        <f t="shared" si="3"/>
        <v>6314.1120000000001</v>
      </c>
      <c r="AD47" s="91">
        <f t="shared" si="4"/>
        <v>0</v>
      </c>
      <c r="AE47" s="91">
        <f t="shared" si="2"/>
        <v>6314.1120000000001</v>
      </c>
      <c r="AF47"/>
    </row>
    <row r="48" spans="1:32" ht="24.95" customHeight="1" x14ac:dyDescent="0.4">
      <c r="A48" s="78">
        <v>45</v>
      </c>
      <c r="B48" s="79" t="s">
        <v>90</v>
      </c>
      <c r="C48" s="79" t="s">
        <v>418</v>
      </c>
      <c r="D48" s="79" t="s">
        <v>92</v>
      </c>
      <c r="E48" s="79" t="s">
        <v>105</v>
      </c>
      <c r="F48" s="79" t="s">
        <v>415</v>
      </c>
      <c r="G48" s="79">
        <v>60</v>
      </c>
      <c r="H48" s="79">
        <v>4</v>
      </c>
      <c r="I48" s="81">
        <v>1</v>
      </c>
      <c r="J48" s="82">
        <v>4</v>
      </c>
      <c r="K48" s="83"/>
      <c r="L48" s="84"/>
      <c r="M48" s="84"/>
      <c r="N48" s="85" t="s">
        <v>115</v>
      </c>
      <c r="O48" s="85">
        <v>700</v>
      </c>
      <c r="P48" s="85"/>
      <c r="Q48" s="84"/>
      <c r="R48" s="86">
        <v>4</v>
      </c>
      <c r="S48" s="87"/>
      <c r="T48" s="88"/>
      <c r="U48" s="88"/>
      <c r="V48" s="89">
        <f t="shared" si="0"/>
        <v>0</v>
      </c>
      <c r="W48" s="89">
        <f t="shared" si="1"/>
        <v>0</v>
      </c>
      <c r="X48" s="90"/>
      <c r="Y48" s="82">
        <v>9</v>
      </c>
      <c r="Z48" s="82">
        <v>24</v>
      </c>
      <c r="AA48" s="82">
        <v>12</v>
      </c>
      <c r="AB48" s="90"/>
      <c r="AC48" s="91">
        <f t="shared" si="3"/>
        <v>18040.32</v>
      </c>
      <c r="AD48" s="91">
        <f t="shared" si="4"/>
        <v>0</v>
      </c>
      <c r="AE48" s="91">
        <f t="shared" si="2"/>
        <v>18040.32</v>
      </c>
      <c r="AF48"/>
    </row>
    <row r="49" spans="1:32" ht="24.95" customHeight="1" x14ac:dyDescent="0.4">
      <c r="A49" s="78">
        <v>46</v>
      </c>
      <c r="B49" s="79" t="s">
        <v>90</v>
      </c>
      <c r="C49" s="79" t="s">
        <v>418</v>
      </c>
      <c r="D49" s="79" t="s">
        <v>92</v>
      </c>
      <c r="E49" s="79" t="s">
        <v>396</v>
      </c>
      <c r="F49" s="79" t="s">
        <v>179</v>
      </c>
      <c r="G49" s="79">
        <v>29</v>
      </c>
      <c r="H49" s="79">
        <v>7</v>
      </c>
      <c r="I49" s="81">
        <v>1</v>
      </c>
      <c r="J49" s="82">
        <v>7</v>
      </c>
      <c r="K49" s="83"/>
      <c r="L49" s="84"/>
      <c r="M49" s="84"/>
      <c r="N49" s="85" t="s">
        <v>115</v>
      </c>
      <c r="O49" s="85">
        <v>1000</v>
      </c>
      <c r="P49" s="85"/>
      <c r="Q49" s="84"/>
      <c r="R49" s="86">
        <v>7</v>
      </c>
      <c r="S49" s="87"/>
      <c r="T49" s="88"/>
      <c r="U49" s="88"/>
      <c r="V49" s="89">
        <f t="shared" si="0"/>
        <v>0</v>
      </c>
      <c r="W49" s="89">
        <f t="shared" si="1"/>
        <v>0</v>
      </c>
      <c r="X49" s="90"/>
      <c r="Y49" s="82">
        <v>9</v>
      </c>
      <c r="Z49" s="82">
        <v>24</v>
      </c>
      <c r="AA49" s="82">
        <v>12</v>
      </c>
      <c r="AB49" s="90"/>
      <c r="AC49" s="91">
        <f t="shared" si="3"/>
        <v>15259.104000000001</v>
      </c>
      <c r="AD49" s="91">
        <f t="shared" si="4"/>
        <v>0</v>
      </c>
      <c r="AE49" s="91">
        <f t="shared" si="2"/>
        <v>15259.104000000001</v>
      </c>
      <c r="AF49"/>
    </row>
    <row r="50" spans="1:32" ht="24.95" customHeight="1" x14ac:dyDescent="0.4">
      <c r="A50" s="78">
        <v>47</v>
      </c>
      <c r="B50" s="79" t="s">
        <v>90</v>
      </c>
      <c r="C50" s="79" t="s">
        <v>418</v>
      </c>
      <c r="D50" s="79" t="s">
        <v>92</v>
      </c>
      <c r="E50" s="79" t="s">
        <v>387</v>
      </c>
      <c r="F50" s="79" t="s">
        <v>416</v>
      </c>
      <c r="G50" s="79">
        <v>60</v>
      </c>
      <c r="H50" s="79">
        <v>1</v>
      </c>
      <c r="I50" s="81">
        <v>1</v>
      </c>
      <c r="J50" s="82">
        <v>1</v>
      </c>
      <c r="K50" s="83"/>
      <c r="L50" s="84"/>
      <c r="M50" s="84"/>
      <c r="N50" s="85" t="s">
        <v>115</v>
      </c>
      <c r="O50" s="85">
        <v>800</v>
      </c>
      <c r="P50" s="85"/>
      <c r="Q50" s="84"/>
      <c r="R50" s="86">
        <v>1</v>
      </c>
      <c r="S50" s="87"/>
      <c r="T50" s="88"/>
      <c r="U50" s="88"/>
      <c r="V50" s="89">
        <f t="shared" si="0"/>
        <v>0</v>
      </c>
      <c r="W50" s="89">
        <f t="shared" si="1"/>
        <v>0</v>
      </c>
      <c r="X50" s="90"/>
      <c r="Y50" s="82">
        <v>9</v>
      </c>
      <c r="Z50" s="82">
        <v>24</v>
      </c>
      <c r="AA50" s="82">
        <v>12</v>
      </c>
      <c r="AB50" s="90"/>
      <c r="AC50" s="91">
        <f t="shared" si="3"/>
        <v>4510.08</v>
      </c>
      <c r="AD50" s="91">
        <f t="shared" si="4"/>
        <v>0</v>
      </c>
      <c r="AE50" s="91">
        <f t="shared" si="2"/>
        <v>4510.08</v>
      </c>
      <c r="AF50"/>
    </row>
    <row r="51" spans="1:32" ht="24.95" customHeight="1" x14ac:dyDescent="0.4">
      <c r="A51" s="78">
        <v>48</v>
      </c>
      <c r="B51" s="79" t="s">
        <v>90</v>
      </c>
      <c r="C51" s="79" t="s">
        <v>418</v>
      </c>
      <c r="D51" s="79" t="s">
        <v>92</v>
      </c>
      <c r="E51" s="79" t="s">
        <v>387</v>
      </c>
      <c r="F51" s="79" t="s">
        <v>417</v>
      </c>
      <c r="G51" s="79">
        <v>60</v>
      </c>
      <c r="H51" s="79">
        <v>1</v>
      </c>
      <c r="I51" s="81">
        <v>1</v>
      </c>
      <c r="J51" s="82">
        <v>1</v>
      </c>
      <c r="K51" s="83"/>
      <c r="L51" s="84"/>
      <c r="M51" s="84"/>
      <c r="N51" s="85" t="s">
        <v>115</v>
      </c>
      <c r="O51" s="85">
        <v>800</v>
      </c>
      <c r="P51" s="85"/>
      <c r="Q51" s="84"/>
      <c r="R51" s="86">
        <v>1</v>
      </c>
      <c r="S51" s="87"/>
      <c r="T51" s="88"/>
      <c r="U51" s="88"/>
      <c r="V51" s="89">
        <f t="shared" si="0"/>
        <v>0</v>
      </c>
      <c r="W51" s="89">
        <f t="shared" si="1"/>
        <v>0</v>
      </c>
      <c r="X51" s="90"/>
      <c r="Y51" s="82">
        <v>9</v>
      </c>
      <c r="Z51" s="82">
        <v>24</v>
      </c>
      <c r="AA51" s="82">
        <v>12</v>
      </c>
      <c r="AB51" s="90"/>
      <c r="AC51" s="91">
        <f t="shared" si="3"/>
        <v>4510.08</v>
      </c>
      <c r="AD51" s="91">
        <f t="shared" si="4"/>
        <v>0</v>
      </c>
      <c r="AE51" s="91">
        <f t="shared" si="2"/>
        <v>4510.08</v>
      </c>
      <c r="AF51"/>
    </row>
    <row r="52" spans="1:32" ht="24.95" customHeight="1" x14ac:dyDescent="0.4">
      <c r="A52" s="78">
        <v>49</v>
      </c>
      <c r="B52" s="79" t="s">
        <v>90</v>
      </c>
      <c r="C52" s="79" t="s">
        <v>419</v>
      </c>
      <c r="D52" s="79" t="s">
        <v>92</v>
      </c>
      <c r="E52" s="79" t="s">
        <v>97</v>
      </c>
      <c r="F52" s="79" t="s">
        <v>420</v>
      </c>
      <c r="G52" s="79">
        <v>42</v>
      </c>
      <c r="H52" s="79">
        <v>1</v>
      </c>
      <c r="I52" s="81">
        <v>1</v>
      </c>
      <c r="J52" s="82">
        <v>1</v>
      </c>
      <c r="K52" s="83"/>
      <c r="L52" s="84"/>
      <c r="M52" s="84"/>
      <c r="N52" s="85" t="s">
        <v>95</v>
      </c>
      <c r="O52" s="85">
        <v>2500</v>
      </c>
      <c r="P52" s="85"/>
      <c r="Q52" s="84"/>
      <c r="R52" s="86">
        <v>1</v>
      </c>
      <c r="S52" s="87"/>
      <c r="T52" s="88"/>
      <c r="U52" s="88"/>
      <c r="V52" s="89">
        <f t="shared" si="0"/>
        <v>0</v>
      </c>
      <c r="W52" s="89">
        <f t="shared" si="1"/>
        <v>0</v>
      </c>
      <c r="X52" s="90"/>
      <c r="Y52" s="82">
        <v>9</v>
      </c>
      <c r="Z52" s="82">
        <v>24</v>
      </c>
      <c r="AA52" s="82">
        <v>12</v>
      </c>
      <c r="AB52" s="90"/>
      <c r="AC52" s="91">
        <f t="shared" si="3"/>
        <v>3157.056</v>
      </c>
      <c r="AD52" s="91">
        <f t="shared" si="4"/>
        <v>0</v>
      </c>
      <c r="AE52" s="91">
        <f t="shared" si="2"/>
        <v>3157.056</v>
      </c>
      <c r="AF52"/>
    </row>
    <row r="53" spans="1:32" ht="24.95" customHeight="1" x14ac:dyDescent="0.4">
      <c r="A53" s="78">
        <v>50</v>
      </c>
      <c r="B53" s="79" t="s">
        <v>90</v>
      </c>
      <c r="C53" s="79" t="s">
        <v>421</v>
      </c>
      <c r="D53" s="79" t="s">
        <v>422</v>
      </c>
      <c r="E53" s="79" t="s">
        <v>97</v>
      </c>
      <c r="F53" s="79" t="s">
        <v>379</v>
      </c>
      <c r="G53" s="79">
        <v>42</v>
      </c>
      <c r="H53" s="79">
        <v>2</v>
      </c>
      <c r="I53" s="81">
        <v>1</v>
      </c>
      <c r="J53" s="82">
        <v>2</v>
      </c>
      <c r="K53" s="83"/>
      <c r="L53" s="84"/>
      <c r="M53" s="84"/>
      <c r="N53" s="85" t="s">
        <v>95</v>
      </c>
      <c r="O53" s="85">
        <v>2500</v>
      </c>
      <c r="P53" s="85"/>
      <c r="Q53" s="84"/>
      <c r="R53" s="86">
        <v>2</v>
      </c>
      <c r="S53" s="87"/>
      <c r="T53" s="88"/>
      <c r="U53" s="88"/>
      <c r="V53" s="89">
        <f t="shared" si="0"/>
        <v>0</v>
      </c>
      <c r="W53" s="89">
        <f t="shared" si="1"/>
        <v>0</v>
      </c>
      <c r="X53" s="90"/>
      <c r="Y53" s="82">
        <v>9</v>
      </c>
      <c r="Z53" s="82">
        <v>24</v>
      </c>
      <c r="AA53" s="82">
        <v>12</v>
      </c>
      <c r="AB53" s="90"/>
      <c r="AC53" s="91">
        <f t="shared" si="3"/>
        <v>6314.1120000000001</v>
      </c>
      <c r="AD53" s="91">
        <f t="shared" si="4"/>
        <v>0</v>
      </c>
      <c r="AE53" s="91">
        <f t="shared" si="2"/>
        <v>6314.1120000000001</v>
      </c>
      <c r="AF53"/>
    </row>
    <row r="54" spans="1:32" ht="24.95" customHeight="1" x14ac:dyDescent="0.4">
      <c r="A54" s="78">
        <v>51</v>
      </c>
      <c r="B54" s="79" t="s">
        <v>90</v>
      </c>
      <c r="C54" s="79" t="s">
        <v>421</v>
      </c>
      <c r="D54" s="79" t="s">
        <v>92</v>
      </c>
      <c r="E54" s="79" t="s">
        <v>97</v>
      </c>
      <c r="F54" s="79" t="s">
        <v>277</v>
      </c>
      <c r="G54" s="79">
        <v>42</v>
      </c>
      <c r="H54" s="79">
        <v>6</v>
      </c>
      <c r="I54" s="81">
        <v>2</v>
      </c>
      <c r="J54" s="82">
        <v>12</v>
      </c>
      <c r="K54" s="83"/>
      <c r="L54" s="84"/>
      <c r="M54" s="84"/>
      <c r="N54" s="85" t="s">
        <v>95</v>
      </c>
      <c r="O54" s="85">
        <v>2500</v>
      </c>
      <c r="P54" s="85"/>
      <c r="Q54" s="84"/>
      <c r="R54" s="86">
        <v>12</v>
      </c>
      <c r="S54" s="87"/>
      <c r="T54" s="88"/>
      <c r="U54" s="88"/>
      <c r="V54" s="89">
        <f t="shared" si="0"/>
        <v>0</v>
      </c>
      <c r="W54" s="89">
        <f t="shared" si="1"/>
        <v>0</v>
      </c>
      <c r="X54" s="90"/>
      <c r="Y54" s="82">
        <v>9</v>
      </c>
      <c r="Z54" s="82">
        <v>24</v>
      </c>
      <c r="AA54" s="82">
        <v>12</v>
      </c>
      <c r="AB54" s="90"/>
      <c r="AC54" s="91">
        <f t="shared" si="3"/>
        <v>37884.671999999999</v>
      </c>
      <c r="AD54" s="91">
        <f t="shared" si="4"/>
        <v>0</v>
      </c>
      <c r="AE54" s="91">
        <f t="shared" si="2"/>
        <v>37884.671999999999</v>
      </c>
      <c r="AF54"/>
    </row>
    <row r="55" spans="1:32" ht="24.95" customHeight="1" x14ac:dyDescent="0.4">
      <c r="A55" s="78">
        <v>52</v>
      </c>
      <c r="B55" s="79" t="s">
        <v>90</v>
      </c>
      <c r="C55" s="79" t="s">
        <v>421</v>
      </c>
      <c r="D55" s="79" t="s">
        <v>92</v>
      </c>
      <c r="E55" s="79" t="s">
        <v>97</v>
      </c>
      <c r="F55" s="79" t="s">
        <v>389</v>
      </c>
      <c r="G55" s="79">
        <v>42</v>
      </c>
      <c r="H55" s="79">
        <v>2</v>
      </c>
      <c r="I55" s="81">
        <v>2</v>
      </c>
      <c r="J55" s="82">
        <v>4</v>
      </c>
      <c r="K55" s="83"/>
      <c r="L55" s="84"/>
      <c r="M55" s="84"/>
      <c r="N55" s="85" t="s">
        <v>95</v>
      </c>
      <c r="O55" s="85">
        <v>5000</v>
      </c>
      <c r="P55" s="85"/>
      <c r="Q55" s="84"/>
      <c r="R55" s="86">
        <v>2</v>
      </c>
      <c r="S55" s="87"/>
      <c r="T55" s="88"/>
      <c r="U55" s="88"/>
      <c r="V55" s="89">
        <f t="shared" si="0"/>
        <v>0</v>
      </c>
      <c r="W55" s="89">
        <f t="shared" si="1"/>
        <v>0</v>
      </c>
      <c r="X55" s="90"/>
      <c r="Y55" s="82">
        <v>9</v>
      </c>
      <c r="Z55" s="82">
        <v>24</v>
      </c>
      <c r="AA55" s="82">
        <v>12</v>
      </c>
      <c r="AB55" s="90"/>
      <c r="AC55" s="91">
        <f t="shared" si="3"/>
        <v>12628.224</v>
      </c>
      <c r="AD55" s="91">
        <f t="shared" si="4"/>
        <v>0</v>
      </c>
      <c r="AE55" s="91">
        <f t="shared" si="2"/>
        <v>12628.224</v>
      </c>
      <c r="AF55"/>
    </row>
    <row r="56" spans="1:32" ht="24.95" customHeight="1" x14ac:dyDescent="0.4">
      <c r="A56" s="78">
        <v>53</v>
      </c>
      <c r="B56" s="79" t="s">
        <v>90</v>
      </c>
      <c r="C56" s="79" t="s">
        <v>423</v>
      </c>
      <c r="D56" s="79" t="s">
        <v>424</v>
      </c>
      <c r="E56" s="79" t="s">
        <v>97</v>
      </c>
      <c r="F56" s="79" t="s">
        <v>98</v>
      </c>
      <c r="G56" s="79">
        <v>42</v>
      </c>
      <c r="H56" s="79">
        <v>1</v>
      </c>
      <c r="I56" s="81">
        <v>2</v>
      </c>
      <c r="J56" s="82">
        <v>2</v>
      </c>
      <c r="K56" s="83"/>
      <c r="L56" s="84"/>
      <c r="M56" s="84"/>
      <c r="N56" s="85" t="s">
        <v>95</v>
      </c>
      <c r="O56" s="85">
        <v>2500</v>
      </c>
      <c r="P56" s="85"/>
      <c r="Q56" s="84"/>
      <c r="R56" s="86">
        <v>2</v>
      </c>
      <c r="S56" s="87"/>
      <c r="T56" s="88"/>
      <c r="U56" s="88"/>
      <c r="V56" s="89">
        <f t="shared" si="0"/>
        <v>0</v>
      </c>
      <c r="W56" s="89">
        <f t="shared" si="1"/>
        <v>0</v>
      </c>
      <c r="X56" s="90"/>
      <c r="Y56" s="82">
        <v>9</v>
      </c>
      <c r="Z56" s="82">
        <v>24</v>
      </c>
      <c r="AA56" s="82">
        <v>12</v>
      </c>
      <c r="AB56" s="90"/>
      <c r="AC56" s="91">
        <f t="shared" si="3"/>
        <v>6314.1120000000001</v>
      </c>
      <c r="AD56" s="91">
        <f t="shared" si="4"/>
        <v>0</v>
      </c>
      <c r="AE56" s="91">
        <f t="shared" si="2"/>
        <v>6314.1120000000001</v>
      </c>
      <c r="AF56"/>
    </row>
    <row r="57" spans="1:32" ht="24.95" customHeight="1" x14ac:dyDescent="0.4">
      <c r="A57" s="78">
        <v>54</v>
      </c>
      <c r="B57" s="79" t="s">
        <v>90</v>
      </c>
      <c r="C57" s="79" t="s">
        <v>425</v>
      </c>
      <c r="D57" s="79" t="s">
        <v>177</v>
      </c>
      <c r="E57" s="79" t="s">
        <v>97</v>
      </c>
      <c r="F57" s="79" t="s">
        <v>98</v>
      </c>
      <c r="G57" s="79">
        <v>42</v>
      </c>
      <c r="H57" s="79">
        <v>1</v>
      </c>
      <c r="I57" s="81">
        <v>2</v>
      </c>
      <c r="J57" s="82">
        <v>2</v>
      </c>
      <c r="K57" s="83"/>
      <c r="L57" s="84"/>
      <c r="M57" s="84"/>
      <c r="N57" s="85" t="s">
        <v>95</v>
      </c>
      <c r="O57" s="85">
        <v>2500</v>
      </c>
      <c r="P57" s="85"/>
      <c r="Q57" s="84"/>
      <c r="R57" s="86">
        <v>2</v>
      </c>
      <c r="S57" s="87"/>
      <c r="T57" s="88"/>
      <c r="U57" s="88"/>
      <c r="V57" s="89">
        <f t="shared" si="0"/>
        <v>0</v>
      </c>
      <c r="W57" s="89">
        <f t="shared" si="1"/>
        <v>0</v>
      </c>
      <c r="X57" s="90"/>
      <c r="Y57" s="82">
        <v>9</v>
      </c>
      <c r="Z57" s="82">
        <v>24</v>
      </c>
      <c r="AA57" s="82">
        <v>12</v>
      </c>
      <c r="AB57" s="90"/>
      <c r="AC57" s="91">
        <f t="shared" si="3"/>
        <v>6314.1120000000001</v>
      </c>
      <c r="AD57" s="91">
        <f t="shared" si="4"/>
        <v>0</v>
      </c>
      <c r="AE57" s="91">
        <f t="shared" si="2"/>
        <v>6314.1120000000001</v>
      </c>
      <c r="AF57"/>
    </row>
    <row r="58" spans="1:32" ht="24.95" customHeight="1" x14ac:dyDescent="0.4">
      <c r="A58" s="78">
        <v>55</v>
      </c>
      <c r="B58" s="79" t="s">
        <v>90</v>
      </c>
      <c r="C58" s="79" t="s">
        <v>356</v>
      </c>
      <c r="D58" s="79" t="s">
        <v>92</v>
      </c>
      <c r="E58" s="79" t="s">
        <v>97</v>
      </c>
      <c r="F58" s="79" t="s">
        <v>98</v>
      </c>
      <c r="G58" s="79">
        <v>42</v>
      </c>
      <c r="H58" s="79">
        <v>3</v>
      </c>
      <c r="I58" s="81">
        <v>1</v>
      </c>
      <c r="J58" s="82">
        <v>3</v>
      </c>
      <c r="K58" s="83"/>
      <c r="L58" s="84"/>
      <c r="M58" s="84"/>
      <c r="N58" s="85" t="s">
        <v>95</v>
      </c>
      <c r="O58" s="85">
        <v>2500</v>
      </c>
      <c r="P58" s="85"/>
      <c r="Q58" s="84"/>
      <c r="R58" s="86">
        <v>3</v>
      </c>
      <c r="S58" s="87"/>
      <c r="T58" s="88"/>
      <c r="U58" s="88"/>
      <c r="V58" s="89">
        <f t="shared" si="0"/>
        <v>0</v>
      </c>
      <c r="W58" s="89">
        <f t="shared" si="1"/>
        <v>0</v>
      </c>
      <c r="X58" s="90"/>
      <c r="Y58" s="82">
        <v>9</v>
      </c>
      <c r="Z58" s="82">
        <v>24</v>
      </c>
      <c r="AA58" s="82">
        <v>12</v>
      </c>
      <c r="AB58" s="90"/>
      <c r="AC58" s="91">
        <f t="shared" si="3"/>
        <v>9471.1679999999997</v>
      </c>
      <c r="AD58" s="91">
        <f t="shared" si="4"/>
        <v>0</v>
      </c>
      <c r="AE58" s="91">
        <f t="shared" si="2"/>
        <v>9471.1679999999997</v>
      </c>
      <c r="AF58"/>
    </row>
    <row r="59" spans="1:32" ht="24.95" customHeight="1" x14ac:dyDescent="0.4">
      <c r="A59" s="78">
        <v>56</v>
      </c>
      <c r="B59" s="79" t="s">
        <v>90</v>
      </c>
      <c r="C59" s="79" t="s">
        <v>426</v>
      </c>
      <c r="D59" s="79" t="s">
        <v>427</v>
      </c>
      <c r="E59" s="79" t="s">
        <v>97</v>
      </c>
      <c r="F59" s="79" t="s">
        <v>384</v>
      </c>
      <c r="G59" s="79">
        <v>42</v>
      </c>
      <c r="H59" s="79">
        <v>8</v>
      </c>
      <c r="I59" s="81">
        <v>2</v>
      </c>
      <c r="J59" s="82">
        <v>16</v>
      </c>
      <c r="K59" s="83"/>
      <c r="L59" s="84"/>
      <c r="M59" s="84"/>
      <c r="N59" s="85" t="s">
        <v>95</v>
      </c>
      <c r="O59" s="85">
        <v>2500</v>
      </c>
      <c r="P59" s="85"/>
      <c r="Q59" s="84"/>
      <c r="R59" s="86">
        <v>16</v>
      </c>
      <c r="S59" s="87"/>
      <c r="T59" s="88"/>
      <c r="U59" s="88"/>
      <c r="V59" s="89">
        <f t="shared" si="0"/>
        <v>0</v>
      </c>
      <c r="W59" s="89">
        <f t="shared" si="1"/>
        <v>0</v>
      </c>
      <c r="X59" s="90"/>
      <c r="Y59" s="82">
        <v>9</v>
      </c>
      <c r="Z59" s="82">
        <v>24</v>
      </c>
      <c r="AA59" s="82">
        <v>12</v>
      </c>
      <c r="AB59" s="90"/>
      <c r="AC59" s="91">
        <f t="shared" si="3"/>
        <v>50512.896000000001</v>
      </c>
      <c r="AD59" s="91">
        <f t="shared" si="4"/>
        <v>0</v>
      </c>
      <c r="AE59" s="91">
        <f t="shared" si="2"/>
        <v>50512.896000000001</v>
      </c>
      <c r="AF59"/>
    </row>
    <row r="60" spans="1:32" ht="24.95" customHeight="1" x14ac:dyDescent="0.4">
      <c r="A60" s="78">
        <v>57</v>
      </c>
      <c r="B60" s="79" t="s">
        <v>90</v>
      </c>
      <c r="C60" s="79" t="s">
        <v>426</v>
      </c>
      <c r="D60" s="79" t="s">
        <v>92</v>
      </c>
      <c r="E60" s="79" t="s">
        <v>97</v>
      </c>
      <c r="F60" s="79" t="s">
        <v>385</v>
      </c>
      <c r="G60" s="79">
        <v>42</v>
      </c>
      <c r="H60" s="79">
        <v>3</v>
      </c>
      <c r="I60" s="81">
        <v>2</v>
      </c>
      <c r="J60" s="82">
        <v>6</v>
      </c>
      <c r="K60" s="83"/>
      <c r="L60" s="84"/>
      <c r="M60" s="84"/>
      <c r="N60" s="85" t="s">
        <v>95</v>
      </c>
      <c r="O60" s="85">
        <v>5000</v>
      </c>
      <c r="P60" s="85"/>
      <c r="Q60" s="84"/>
      <c r="R60" s="86">
        <v>3</v>
      </c>
      <c r="S60" s="87"/>
      <c r="T60" s="88"/>
      <c r="U60" s="88"/>
      <c r="V60" s="89">
        <f t="shared" si="0"/>
        <v>0</v>
      </c>
      <c r="W60" s="89">
        <f t="shared" si="1"/>
        <v>0</v>
      </c>
      <c r="X60" s="90"/>
      <c r="Y60" s="82">
        <v>9</v>
      </c>
      <c r="Z60" s="82">
        <v>24</v>
      </c>
      <c r="AA60" s="82">
        <v>12</v>
      </c>
      <c r="AB60" s="90"/>
      <c r="AC60" s="91">
        <f t="shared" si="3"/>
        <v>18942.335999999999</v>
      </c>
      <c r="AD60" s="91">
        <f t="shared" si="4"/>
        <v>0</v>
      </c>
      <c r="AE60" s="91">
        <f t="shared" si="2"/>
        <v>18942.335999999999</v>
      </c>
      <c r="AF60"/>
    </row>
    <row r="61" spans="1:32" ht="24.95" customHeight="1" x14ac:dyDescent="0.4">
      <c r="A61" s="78">
        <v>58</v>
      </c>
      <c r="B61" s="79" t="s">
        <v>90</v>
      </c>
      <c r="C61" s="79" t="s">
        <v>428</v>
      </c>
      <c r="D61" s="79" t="s">
        <v>92</v>
      </c>
      <c r="E61" s="79" t="s">
        <v>97</v>
      </c>
      <c r="F61" s="79" t="s">
        <v>420</v>
      </c>
      <c r="G61" s="79">
        <v>42</v>
      </c>
      <c r="H61" s="79">
        <v>4</v>
      </c>
      <c r="I61" s="81">
        <v>1</v>
      </c>
      <c r="J61" s="82">
        <v>4</v>
      </c>
      <c r="K61" s="83"/>
      <c r="L61" s="84"/>
      <c r="M61" s="84"/>
      <c r="N61" s="85" t="s">
        <v>95</v>
      </c>
      <c r="O61" s="85">
        <v>2500</v>
      </c>
      <c r="P61" s="85"/>
      <c r="Q61" s="84"/>
      <c r="R61" s="86">
        <v>4</v>
      </c>
      <c r="S61" s="87"/>
      <c r="T61" s="88"/>
      <c r="U61" s="88"/>
      <c r="V61" s="89">
        <f t="shared" si="0"/>
        <v>0</v>
      </c>
      <c r="W61" s="89">
        <f t="shared" si="1"/>
        <v>0</v>
      </c>
      <c r="X61" s="90"/>
      <c r="Y61" s="82">
        <v>9</v>
      </c>
      <c r="Z61" s="82">
        <v>24</v>
      </c>
      <c r="AA61" s="82">
        <v>12</v>
      </c>
      <c r="AB61" s="90"/>
      <c r="AC61" s="91">
        <f t="shared" si="3"/>
        <v>12628.224</v>
      </c>
      <c r="AD61" s="91">
        <f t="shared" si="4"/>
        <v>0</v>
      </c>
      <c r="AE61" s="91">
        <f t="shared" si="2"/>
        <v>12628.224</v>
      </c>
      <c r="AF61"/>
    </row>
    <row r="62" spans="1:32" ht="24.95" customHeight="1" x14ac:dyDescent="0.4">
      <c r="A62" s="78">
        <v>59</v>
      </c>
      <c r="B62" s="79" t="s">
        <v>90</v>
      </c>
      <c r="C62" s="79" t="s">
        <v>428</v>
      </c>
      <c r="D62" s="79" t="s">
        <v>422</v>
      </c>
      <c r="E62" s="79" t="s">
        <v>97</v>
      </c>
      <c r="F62" s="79" t="s">
        <v>429</v>
      </c>
      <c r="G62" s="79">
        <v>42</v>
      </c>
      <c r="H62" s="79">
        <v>2</v>
      </c>
      <c r="I62" s="81">
        <v>1</v>
      </c>
      <c r="J62" s="82">
        <v>2</v>
      </c>
      <c r="K62" s="83"/>
      <c r="L62" s="84"/>
      <c r="M62" s="84"/>
      <c r="N62" s="85" t="s">
        <v>95</v>
      </c>
      <c r="O62" s="85">
        <v>2400</v>
      </c>
      <c r="P62" s="85"/>
      <c r="Q62" s="84"/>
      <c r="R62" s="86">
        <v>2</v>
      </c>
      <c r="S62" s="87"/>
      <c r="T62" s="88"/>
      <c r="U62" s="88"/>
      <c r="V62" s="89">
        <f t="shared" si="0"/>
        <v>0</v>
      </c>
      <c r="W62" s="89">
        <f t="shared" si="1"/>
        <v>0</v>
      </c>
      <c r="X62" s="90"/>
      <c r="Y62" s="82">
        <v>9</v>
      </c>
      <c r="Z62" s="82">
        <v>24</v>
      </c>
      <c r="AA62" s="82">
        <v>12</v>
      </c>
      <c r="AB62" s="90"/>
      <c r="AC62" s="91">
        <f t="shared" si="3"/>
        <v>6314.1120000000001</v>
      </c>
      <c r="AD62" s="91">
        <f t="shared" si="4"/>
        <v>0</v>
      </c>
      <c r="AE62" s="91">
        <f t="shared" si="2"/>
        <v>6314.1120000000001</v>
      </c>
      <c r="AF62"/>
    </row>
    <row r="63" spans="1:32" ht="24.95" customHeight="1" x14ac:dyDescent="0.4">
      <c r="A63" s="78">
        <v>60</v>
      </c>
      <c r="B63" s="79" t="s">
        <v>90</v>
      </c>
      <c r="C63" s="79" t="s">
        <v>430</v>
      </c>
      <c r="D63" s="79" t="s">
        <v>92</v>
      </c>
      <c r="E63" s="79" t="s">
        <v>97</v>
      </c>
      <c r="F63" s="79" t="s">
        <v>378</v>
      </c>
      <c r="G63" s="79">
        <v>42</v>
      </c>
      <c r="H63" s="79">
        <v>2</v>
      </c>
      <c r="I63" s="81">
        <v>1</v>
      </c>
      <c r="J63" s="82">
        <v>2</v>
      </c>
      <c r="K63" s="83"/>
      <c r="L63" s="84"/>
      <c r="M63" s="84"/>
      <c r="N63" s="85" t="s">
        <v>95</v>
      </c>
      <c r="O63" s="85">
        <v>2400</v>
      </c>
      <c r="P63" s="85"/>
      <c r="Q63" s="84"/>
      <c r="R63" s="86">
        <v>2</v>
      </c>
      <c r="S63" s="87"/>
      <c r="T63" s="88"/>
      <c r="U63" s="88"/>
      <c r="V63" s="89">
        <f t="shared" si="0"/>
        <v>0</v>
      </c>
      <c r="W63" s="89">
        <f t="shared" si="1"/>
        <v>0</v>
      </c>
      <c r="X63" s="90"/>
      <c r="Y63" s="82">
        <v>9</v>
      </c>
      <c r="Z63" s="82">
        <v>24</v>
      </c>
      <c r="AA63" s="82">
        <v>12</v>
      </c>
      <c r="AB63" s="90"/>
      <c r="AC63" s="91">
        <f t="shared" si="3"/>
        <v>6314.1120000000001</v>
      </c>
      <c r="AD63" s="91">
        <f t="shared" si="4"/>
        <v>0</v>
      </c>
      <c r="AE63" s="91">
        <f t="shared" si="2"/>
        <v>6314.1120000000001</v>
      </c>
      <c r="AF63"/>
    </row>
    <row r="64" spans="1:32" ht="24.95" customHeight="1" x14ac:dyDescent="0.4">
      <c r="A64" s="78">
        <v>61</v>
      </c>
      <c r="B64" s="79" t="s">
        <v>90</v>
      </c>
      <c r="C64" s="79" t="s">
        <v>430</v>
      </c>
      <c r="D64" s="79" t="s">
        <v>92</v>
      </c>
      <c r="E64" s="79" t="s">
        <v>97</v>
      </c>
      <c r="F64" s="79" t="s">
        <v>379</v>
      </c>
      <c r="G64" s="79">
        <v>42</v>
      </c>
      <c r="H64" s="79">
        <v>2</v>
      </c>
      <c r="I64" s="81">
        <v>1</v>
      </c>
      <c r="J64" s="82">
        <v>2</v>
      </c>
      <c r="K64" s="83"/>
      <c r="L64" s="84"/>
      <c r="M64" s="84"/>
      <c r="N64" s="85" t="s">
        <v>95</v>
      </c>
      <c r="O64" s="85">
        <v>2500</v>
      </c>
      <c r="P64" s="85"/>
      <c r="Q64" s="84"/>
      <c r="R64" s="86">
        <v>2</v>
      </c>
      <c r="S64" s="87"/>
      <c r="T64" s="88"/>
      <c r="U64" s="88"/>
      <c r="V64" s="89">
        <f t="shared" si="0"/>
        <v>0</v>
      </c>
      <c r="W64" s="89">
        <f t="shared" si="1"/>
        <v>0</v>
      </c>
      <c r="X64" s="90"/>
      <c r="Y64" s="82">
        <v>9</v>
      </c>
      <c r="Z64" s="82">
        <v>24</v>
      </c>
      <c r="AA64" s="82">
        <v>12</v>
      </c>
      <c r="AB64" s="90"/>
      <c r="AC64" s="91">
        <f t="shared" si="3"/>
        <v>6314.1120000000001</v>
      </c>
      <c r="AD64" s="91">
        <f t="shared" si="4"/>
        <v>0</v>
      </c>
      <c r="AE64" s="91">
        <f t="shared" si="2"/>
        <v>6314.1120000000001</v>
      </c>
      <c r="AF64"/>
    </row>
    <row r="65" spans="1:32" ht="24.95" customHeight="1" x14ac:dyDescent="0.4">
      <c r="A65" s="78">
        <v>62</v>
      </c>
      <c r="B65" s="79" t="s">
        <v>90</v>
      </c>
      <c r="C65" s="79" t="s">
        <v>431</v>
      </c>
      <c r="D65" s="79" t="s">
        <v>92</v>
      </c>
      <c r="E65" s="79" t="s">
        <v>396</v>
      </c>
      <c r="F65" s="79" t="s">
        <v>179</v>
      </c>
      <c r="G65" s="79">
        <v>29</v>
      </c>
      <c r="H65" s="79">
        <v>20</v>
      </c>
      <c r="I65" s="81">
        <v>1</v>
      </c>
      <c r="J65" s="82">
        <v>20</v>
      </c>
      <c r="K65" s="83"/>
      <c r="L65" s="84"/>
      <c r="M65" s="84"/>
      <c r="N65" s="85" t="s">
        <v>115</v>
      </c>
      <c r="O65" s="85">
        <v>1000</v>
      </c>
      <c r="P65" s="85"/>
      <c r="Q65" s="84"/>
      <c r="R65" s="86">
        <v>20</v>
      </c>
      <c r="S65" s="87"/>
      <c r="T65" s="88"/>
      <c r="U65" s="88"/>
      <c r="V65" s="89">
        <f t="shared" si="0"/>
        <v>0</v>
      </c>
      <c r="W65" s="89">
        <f t="shared" si="1"/>
        <v>0</v>
      </c>
      <c r="X65" s="90"/>
      <c r="Y65" s="82">
        <v>9</v>
      </c>
      <c r="Z65" s="82">
        <v>24</v>
      </c>
      <c r="AA65" s="82">
        <v>12</v>
      </c>
      <c r="AB65" s="90"/>
      <c r="AC65" s="91">
        <f t="shared" si="3"/>
        <v>43597.439999999995</v>
      </c>
      <c r="AD65" s="91">
        <f t="shared" si="4"/>
        <v>0</v>
      </c>
      <c r="AE65" s="91">
        <f t="shared" si="2"/>
        <v>43597.439999999995</v>
      </c>
      <c r="AF65"/>
    </row>
    <row r="66" spans="1:32" ht="24.95" customHeight="1" x14ac:dyDescent="0.4">
      <c r="A66" s="78">
        <v>63</v>
      </c>
      <c r="B66" s="79" t="s">
        <v>90</v>
      </c>
      <c r="C66" s="79" t="s">
        <v>432</v>
      </c>
      <c r="D66" s="79" t="s">
        <v>92</v>
      </c>
      <c r="E66" s="79" t="s">
        <v>396</v>
      </c>
      <c r="F66" s="79" t="s">
        <v>179</v>
      </c>
      <c r="G66" s="79">
        <v>29</v>
      </c>
      <c r="H66" s="79">
        <v>20</v>
      </c>
      <c r="I66" s="81">
        <v>1</v>
      </c>
      <c r="J66" s="82">
        <v>20</v>
      </c>
      <c r="K66" s="83"/>
      <c r="L66" s="84"/>
      <c r="M66" s="84"/>
      <c r="N66" s="85" t="s">
        <v>115</v>
      </c>
      <c r="O66" s="85">
        <v>1000</v>
      </c>
      <c r="P66" s="85"/>
      <c r="Q66" s="84"/>
      <c r="R66" s="86">
        <v>20</v>
      </c>
      <c r="S66" s="87"/>
      <c r="T66" s="88"/>
      <c r="U66" s="88"/>
      <c r="V66" s="89">
        <f t="shared" si="0"/>
        <v>0</v>
      </c>
      <c r="W66" s="89">
        <f t="shared" si="1"/>
        <v>0</v>
      </c>
      <c r="X66" s="90"/>
      <c r="Y66" s="82">
        <v>9</v>
      </c>
      <c r="Z66" s="82">
        <v>24</v>
      </c>
      <c r="AA66" s="82">
        <v>12</v>
      </c>
      <c r="AB66" s="90"/>
      <c r="AC66" s="91">
        <f t="shared" si="3"/>
        <v>43597.439999999995</v>
      </c>
      <c r="AD66" s="91">
        <f t="shared" si="4"/>
        <v>0</v>
      </c>
      <c r="AE66" s="91">
        <f t="shared" si="2"/>
        <v>43597.439999999995</v>
      </c>
      <c r="AF66"/>
    </row>
    <row r="67" spans="1:32" ht="24.95" customHeight="1" x14ac:dyDescent="0.4">
      <c r="A67" s="78">
        <v>64</v>
      </c>
      <c r="B67" s="79" t="s">
        <v>90</v>
      </c>
      <c r="C67" s="79" t="s">
        <v>433</v>
      </c>
      <c r="D67" s="79" t="s">
        <v>92</v>
      </c>
      <c r="E67" s="79" t="s">
        <v>396</v>
      </c>
      <c r="F67" s="79" t="s">
        <v>179</v>
      </c>
      <c r="G67" s="79">
        <v>29</v>
      </c>
      <c r="H67" s="79">
        <v>36</v>
      </c>
      <c r="I67" s="81">
        <v>1</v>
      </c>
      <c r="J67" s="82">
        <v>36</v>
      </c>
      <c r="K67" s="83"/>
      <c r="L67" s="84"/>
      <c r="M67" s="84"/>
      <c r="N67" s="85" t="s">
        <v>115</v>
      </c>
      <c r="O67" s="85">
        <v>1000</v>
      </c>
      <c r="P67" s="85"/>
      <c r="Q67" s="84"/>
      <c r="R67" s="86">
        <v>36</v>
      </c>
      <c r="S67" s="87"/>
      <c r="T67" s="88"/>
      <c r="U67" s="88"/>
      <c r="V67" s="89">
        <f t="shared" si="0"/>
        <v>0</v>
      </c>
      <c r="W67" s="89">
        <f t="shared" si="1"/>
        <v>0</v>
      </c>
      <c r="X67" s="90"/>
      <c r="Y67" s="82">
        <v>9</v>
      </c>
      <c r="Z67" s="82">
        <v>24</v>
      </c>
      <c r="AA67" s="82">
        <v>12</v>
      </c>
      <c r="AB67" s="90"/>
      <c r="AC67" s="91">
        <f t="shared" si="3"/>
        <v>78475.391999999993</v>
      </c>
      <c r="AD67" s="91">
        <f t="shared" si="4"/>
        <v>0</v>
      </c>
      <c r="AE67" s="91">
        <f t="shared" si="2"/>
        <v>78475.391999999993</v>
      </c>
      <c r="AF67"/>
    </row>
    <row r="68" spans="1:32" ht="24.95" customHeight="1" x14ac:dyDescent="0.4">
      <c r="A68" s="78">
        <v>65</v>
      </c>
      <c r="B68" s="79" t="s">
        <v>90</v>
      </c>
      <c r="C68" s="79" t="s">
        <v>433</v>
      </c>
      <c r="D68" s="79" t="s">
        <v>92</v>
      </c>
      <c r="E68" s="79" t="s">
        <v>396</v>
      </c>
      <c r="F68" s="79" t="s">
        <v>434</v>
      </c>
      <c r="G68" s="79">
        <v>29</v>
      </c>
      <c r="H68" s="79">
        <v>6</v>
      </c>
      <c r="I68" s="81">
        <v>1</v>
      </c>
      <c r="J68" s="82">
        <v>6</v>
      </c>
      <c r="K68" s="83"/>
      <c r="L68" s="84"/>
      <c r="M68" s="84"/>
      <c r="N68" s="85" t="s">
        <v>115</v>
      </c>
      <c r="O68" s="85">
        <v>900</v>
      </c>
      <c r="P68" s="85"/>
      <c r="Q68" s="84"/>
      <c r="R68" s="86">
        <v>6</v>
      </c>
      <c r="S68" s="87"/>
      <c r="T68" s="88"/>
      <c r="U68" s="88"/>
      <c r="V68" s="89">
        <f t="shared" ref="V68:V116" si="5">T68*R68</f>
        <v>0</v>
      </c>
      <c r="W68" s="89">
        <f t="shared" ref="W68:W116" si="6">U68*R68</f>
        <v>0</v>
      </c>
      <c r="X68" s="90"/>
      <c r="Y68" s="82">
        <v>9</v>
      </c>
      <c r="Z68" s="82">
        <v>24</v>
      </c>
      <c r="AA68" s="82">
        <v>12</v>
      </c>
      <c r="AB68" s="90"/>
      <c r="AC68" s="91">
        <f t="shared" si="3"/>
        <v>13079.232</v>
      </c>
      <c r="AD68" s="91">
        <f t="shared" si="4"/>
        <v>0</v>
      </c>
      <c r="AE68" s="91">
        <f t="shared" ref="AE68:AE116" si="7">AC68-AD68</f>
        <v>13079.232</v>
      </c>
      <c r="AF68"/>
    </row>
    <row r="69" spans="1:32" ht="24.95" customHeight="1" x14ac:dyDescent="0.4">
      <c r="A69" s="78">
        <v>66</v>
      </c>
      <c r="B69" s="79" t="s">
        <v>90</v>
      </c>
      <c r="C69" s="79" t="s">
        <v>433</v>
      </c>
      <c r="D69" s="79" t="s">
        <v>92</v>
      </c>
      <c r="E69" s="79" t="s">
        <v>97</v>
      </c>
      <c r="F69" s="79" t="s">
        <v>107</v>
      </c>
      <c r="G69" s="79">
        <v>42</v>
      </c>
      <c r="H69" s="79">
        <v>5</v>
      </c>
      <c r="I69" s="81">
        <v>1</v>
      </c>
      <c r="J69" s="82">
        <v>5</v>
      </c>
      <c r="K69" s="83"/>
      <c r="L69" s="84"/>
      <c r="M69" s="84"/>
      <c r="N69" s="85" t="s">
        <v>95</v>
      </c>
      <c r="O69" s="85">
        <v>2500</v>
      </c>
      <c r="P69" s="85"/>
      <c r="Q69" s="84"/>
      <c r="R69" s="86">
        <v>5</v>
      </c>
      <c r="S69" s="87"/>
      <c r="T69" s="88"/>
      <c r="U69" s="88"/>
      <c r="V69" s="89">
        <f t="shared" si="5"/>
        <v>0</v>
      </c>
      <c r="W69" s="89">
        <f t="shared" si="6"/>
        <v>0</v>
      </c>
      <c r="X69" s="90"/>
      <c r="Y69" s="82">
        <v>9</v>
      </c>
      <c r="Z69" s="82">
        <v>24</v>
      </c>
      <c r="AA69" s="82">
        <v>12</v>
      </c>
      <c r="AB69" s="90"/>
      <c r="AC69" s="91">
        <f t="shared" ref="AC69:AC116" si="8">G69*J69*Y69*Z69*AA69/1000*$AB$1</f>
        <v>15785.28</v>
      </c>
      <c r="AD69" s="91">
        <f t="shared" ref="AD69:AD116" si="9">Q69*R69*Y69*Z69*AA69/1000*$AB$1</f>
        <v>0</v>
      </c>
      <c r="AE69" s="91">
        <f t="shared" si="7"/>
        <v>15785.28</v>
      </c>
      <c r="AF69"/>
    </row>
    <row r="70" spans="1:32" ht="24.95" customHeight="1" x14ac:dyDescent="0.4">
      <c r="A70" s="78">
        <v>67</v>
      </c>
      <c r="B70" s="79" t="s">
        <v>90</v>
      </c>
      <c r="C70" s="79" t="s">
        <v>435</v>
      </c>
      <c r="D70" s="79" t="s">
        <v>92</v>
      </c>
      <c r="E70" s="79" t="s">
        <v>387</v>
      </c>
      <c r="F70" s="79" t="s">
        <v>114</v>
      </c>
      <c r="G70" s="79">
        <v>60</v>
      </c>
      <c r="H70" s="79">
        <v>1</v>
      </c>
      <c r="I70" s="81">
        <v>1</v>
      </c>
      <c r="J70" s="82">
        <v>1</v>
      </c>
      <c r="K70" s="83"/>
      <c r="L70" s="84"/>
      <c r="M70" s="84"/>
      <c r="N70" s="85" t="s">
        <v>115</v>
      </c>
      <c r="O70" s="85">
        <v>800</v>
      </c>
      <c r="P70" s="85"/>
      <c r="Q70" s="84"/>
      <c r="R70" s="86">
        <v>1</v>
      </c>
      <c r="S70" s="87"/>
      <c r="T70" s="88"/>
      <c r="U70" s="88"/>
      <c r="V70" s="89">
        <f t="shared" si="5"/>
        <v>0</v>
      </c>
      <c r="W70" s="89">
        <f t="shared" si="6"/>
        <v>0</v>
      </c>
      <c r="X70" s="90"/>
      <c r="Y70" s="82">
        <v>9</v>
      </c>
      <c r="Z70" s="82">
        <v>24</v>
      </c>
      <c r="AA70" s="82">
        <v>12</v>
      </c>
      <c r="AB70" s="90"/>
      <c r="AC70" s="91">
        <f t="shared" si="8"/>
        <v>4510.08</v>
      </c>
      <c r="AD70" s="91">
        <f t="shared" si="9"/>
        <v>0</v>
      </c>
      <c r="AE70" s="91">
        <f t="shared" si="7"/>
        <v>4510.08</v>
      </c>
      <c r="AF70"/>
    </row>
    <row r="71" spans="1:32" ht="24.95" customHeight="1" x14ac:dyDescent="0.4">
      <c r="A71" s="78">
        <v>68</v>
      </c>
      <c r="B71" s="79" t="s">
        <v>90</v>
      </c>
      <c r="C71" s="79" t="s">
        <v>436</v>
      </c>
      <c r="D71" s="79" t="s">
        <v>92</v>
      </c>
      <c r="E71" s="79" t="s">
        <v>396</v>
      </c>
      <c r="F71" s="79" t="s">
        <v>179</v>
      </c>
      <c r="G71" s="79">
        <v>29</v>
      </c>
      <c r="H71" s="79">
        <v>31</v>
      </c>
      <c r="I71" s="81">
        <v>1</v>
      </c>
      <c r="J71" s="82">
        <v>31</v>
      </c>
      <c r="K71" s="83"/>
      <c r="L71" s="84"/>
      <c r="M71" s="84"/>
      <c r="N71" s="85" t="s">
        <v>115</v>
      </c>
      <c r="O71" s="85">
        <v>1000</v>
      </c>
      <c r="P71" s="85"/>
      <c r="Q71" s="84"/>
      <c r="R71" s="86">
        <v>31</v>
      </c>
      <c r="S71" s="87"/>
      <c r="T71" s="88"/>
      <c r="U71" s="88"/>
      <c r="V71" s="89">
        <f t="shared" si="5"/>
        <v>0</v>
      </c>
      <c r="W71" s="89">
        <f t="shared" si="6"/>
        <v>0</v>
      </c>
      <c r="X71" s="90"/>
      <c r="Y71" s="82">
        <v>9</v>
      </c>
      <c r="Z71" s="82">
        <v>24</v>
      </c>
      <c r="AA71" s="82">
        <v>12</v>
      </c>
      <c r="AB71" s="90"/>
      <c r="AC71" s="91">
        <f t="shared" si="8"/>
        <v>67576.032000000007</v>
      </c>
      <c r="AD71" s="91">
        <f t="shared" si="9"/>
        <v>0</v>
      </c>
      <c r="AE71" s="91">
        <f t="shared" si="7"/>
        <v>67576.032000000007</v>
      </c>
      <c r="AF71"/>
    </row>
    <row r="72" spans="1:32" ht="24.95" customHeight="1" x14ac:dyDescent="0.4">
      <c r="A72" s="78">
        <v>69</v>
      </c>
      <c r="B72" s="79" t="s">
        <v>90</v>
      </c>
      <c r="C72" s="79" t="s">
        <v>437</v>
      </c>
      <c r="D72" s="79" t="s">
        <v>170</v>
      </c>
      <c r="E72" s="79" t="s">
        <v>138</v>
      </c>
      <c r="F72" s="79" t="s">
        <v>438</v>
      </c>
      <c r="G72" s="79">
        <v>420</v>
      </c>
      <c r="H72" s="79">
        <v>11</v>
      </c>
      <c r="I72" s="81">
        <v>1</v>
      </c>
      <c r="J72" s="82">
        <v>11</v>
      </c>
      <c r="K72" s="83"/>
      <c r="L72" s="84"/>
      <c r="M72" s="84"/>
      <c r="N72" s="85" t="s">
        <v>95</v>
      </c>
      <c r="O72" s="85">
        <v>13700</v>
      </c>
      <c r="P72" s="85"/>
      <c r="Q72" s="84"/>
      <c r="R72" s="86">
        <v>11</v>
      </c>
      <c r="S72" s="87"/>
      <c r="T72" s="88"/>
      <c r="U72" s="88"/>
      <c r="V72" s="89">
        <f t="shared" si="5"/>
        <v>0</v>
      </c>
      <c r="W72" s="89">
        <f t="shared" si="6"/>
        <v>0</v>
      </c>
      <c r="X72" s="90"/>
      <c r="Y72" s="82">
        <v>9</v>
      </c>
      <c r="Z72" s="82">
        <v>24</v>
      </c>
      <c r="AA72" s="82">
        <v>12</v>
      </c>
      <c r="AB72" s="90"/>
      <c r="AC72" s="91">
        <f t="shared" si="8"/>
        <v>347276.16000000003</v>
      </c>
      <c r="AD72" s="91">
        <f t="shared" si="9"/>
        <v>0</v>
      </c>
      <c r="AE72" s="91">
        <f t="shared" si="7"/>
        <v>347276.16000000003</v>
      </c>
      <c r="AF72"/>
    </row>
    <row r="73" spans="1:32" ht="24.95" customHeight="1" x14ac:dyDescent="0.4">
      <c r="A73" s="78">
        <v>70</v>
      </c>
      <c r="B73" s="79" t="s">
        <v>90</v>
      </c>
      <c r="C73" s="79" t="s">
        <v>439</v>
      </c>
      <c r="D73" s="79" t="s">
        <v>440</v>
      </c>
      <c r="E73" s="79" t="s">
        <v>441</v>
      </c>
      <c r="F73" s="79" t="s">
        <v>442</v>
      </c>
      <c r="G73" s="79">
        <v>60</v>
      </c>
      <c r="H73" s="79">
        <v>5</v>
      </c>
      <c r="I73" s="81">
        <v>1</v>
      </c>
      <c r="J73" s="82">
        <v>5</v>
      </c>
      <c r="K73" s="83"/>
      <c r="L73" s="84"/>
      <c r="M73" s="84"/>
      <c r="N73" s="85" t="s">
        <v>115</v>
      </c>
      <c r="O73" s="85">
        <v>800</v>
      </c>
      <c r="P73" s="85"/>
      <c r="Q73" s="84"/>
      <c r="R73" s="86">
        <v>5</v>
      </c>
      <c r="S73" s="87"/>
      <c r="T73" s="88"/>
      <c r="U73" s="88"/>
      <c r="V73" s="89">
        <f t="shared" si="5"/>
        <v>0</v>
      </c>
      <c r="W73" s="89">
        <f t="shared" si="6"/>
        <v>0</v>
      </c>
      <c r="X73" s="90"/>
      <c r="Y73" s="82">
        <v>9</v>
      </c>
      <c r="Z73" s="82">
        <v>24</v>
      </c>
      <c r="AA73" s="82">
        <v>12</v>
      </c>
      <c r="AB73" s="90"/>
      <c r="AC73" s="91">
        <f t="shared" si="8"/>
        <v>22550.400000000001</v>
      </c>
      <c r="AD73" s="91">
        <f t="shared" si="9"/>
        <v>0</v>
      </c>
      <c r="AE73" s="91">
        <f t="shared" si="7"/>
        <v>22550.400000000001</v>
      </c>
      <c r="AF73"/>
    </row>
    <row r="74" spans="1:32" ht="24.95" customHeight="1" x14ac:dyDescent="0.4">
      <c r="A74" s="78">
        <v>71</v>
      </c>
      <c r="B74" s="79" t="s">
        <v>90</v>
      </c>
      <c r="C74" s="79" t="s">
        <v>439</v>
      </c>
      <c r="D74" s="79" t="s">
        <v>422</v>
      </c>
      <c r="E74" s="79" t="s">
        <v>443</v>
      </c>
      <c r="F74" s="79" t="s">
        <v>444</v>
      </c>
      <c r="G74" s="79">
        <v>79</v>
      </c>
      <c r="H74" s="79">
        <v>1</v>
      </c>
      <c r="I74" s="81">
        <v>1</v>
      </c>
      <c r="J74" s="82">
        <v>1</v>
      </c>
      <c r="K74" s="83"/>
      <c r="L74" s="84"/>
      <c r="M74" s="84"/>
      <c r="N74" s="85" t="s">
        <v>115</v>
      </c>
      <c r="O74" s="85">
        <v>1000</v>
      </c>
      <c r="P74" s="85"/>
      <c r="Q74" s="84"/>
      <c r="R74" s="86">
        <v>1</v>
      </c>
      <c r="S74" s="87"/>
      <c r="T74" s="88"/>
      <c r="U74" s="88"/>
      <c r="V74" s="89">
        <f t="shared" si="5"/>
        <v>0</v>
      </c>
      <c r="W74" s="89">
        <f t="shared" si="6"/>
        <v>0</v>
      </c>
      <c r="X74" s="90"/>
      <c r="Y74" s="82">
        <v>9</v>
      </c>
      <c r="Z74" s="82">
        <v>24</v>
      </c>
      <c r="AA74" s="82">
        <v>12</v>
      </c>
      <c r="AB74" s="90"/>
      <c r="AC74" s="91">
        <f t="shared" si="8"/>
        <v>5938.2719999999999</v>
      </c>
      <c r="AD74" s="91">
        <f t="shared" si="9"/>
        <v>0</v>
      </c>
      <c r="AE74" s="91">
        <f t="shared" si="7"/>
        <v>5938.2719999999999</v>
      </c>
      <c r="AF74"/>
    </row>
    <row r="75" spans="1:32" ht="24.95" customHeight="1" x14ac:dyDescent="0.4">
      <c r="A75" s="78">
        <v>72</v>
      </c>
      <c r="B75" s="79" t="s">
        <v>90</v>
      </c>
      <c r="C75" s="79" t="s">
        <v>445</v>
      </c>
      <c r="D75" s="79" t="s">
        <v>422</v>
      </c>
      <c r="E75" s="79" t="s">
        <v>93</v>
      </c>
      <c r="F75" s="79" t="s">
        <v>342</v>
      </c>
      <c r="G75" s="79">
        <v>26</v>
      </c>
      <c r="H75" s="79">
        <v>6</v>
      </c>
      <c r="I75" s="81">
        <v>1</v>
      </c>
      <c r="J75" s="82">
        <v>6</v>
      </c>
      <c r="K75" s="83"/>
      <c r="L75" s="84"/>
      <c r="M75" s="84"/>
      <c r="N75" s="85" t="s">
        <v>95</v>
      </c>
      <c r="O75" s="85">
        <v>1000</v>
      </c>
      <c r="P75" s="85"/>
      <c r="Q75" s="84"/>
      <c r="R75" s="86">
        <v>6</v>
      </c>
      <c r="S75" s="87"/>
      <c r="T75" s="88"/>
      <c r="U75" s="88"/>
      <c r="V75" s="89">
        <f t="shared" si="5"/>
        <v>0</v>
      </c>
      <c r="W75" s="89">
        <f t="shared" si="6"/>
        <v>0</v>
      </c>
      <c r="X75" s="90"/>
      <c r="Y75" s="82">
        <v>9</v>
      </c>
      <c r="Z75" s="82">
        <v>24</v>
      </c>
      <c r="AA75" s="82">
        <v>12</v>
      </c>
      <c r="AB75" s="90"/>
      <c r="AC75" s="91">
        <f t="shared" si="8"/>
        <v>11726.207999999999</v>
      </c>
      <c r="AD75" s="91">
        <f t="shared" si="9"/>
        <v>0</v>
      </c>
      <c r="AE75" s="91">
        <f t="shared" si="7"/>
        <v>11726.207999999999</v>
      </c>
      <c r="AF75"/>
    </row>
    <row r="76" spans="1:32" ht="24.95" customHeight="1" x14ac:dyDescent="0.4">
      <c r="A76" s="78">
        <v>73</v>
      </c>
      <c r="B76" s="79" t="s">
        <v>137</v>
      </c>
      <c r="C76" s="79" t="s">
        <v>446</v>
      </c>
      <c r="D76" s="79" t="s">
        <v>177</v>
      </c>
      <c r="E76" s="79" t="s">
        <v>97</v>
      </c>
      <c r="F76" s="79" t="s">
        <v>384</v>
      </c>
      <c r="G76" s="79">
        <v>42</v>
      </c>
      <c r="H76" s="79">
        <v>3</v>
      </c>
      <c r="I76" s="81">
        <v>2</v>
      </c>
      <c r="J76" s="82">
        <v>6</v>
      </c>
      <c r="K76" s="83"/>
      <c r="L76" s="84"/>
      <c r="M76" s="84"/>
      <c r="N76" s="85" t="s">
        <v>95</v>
      </c>
      <c r="O76" s="85">
        <v>2500</v>
      </c>
      <c r="P76" s="85"/>
      <c r="Q76" s="84"/>
      <c r="R76" s="86">
        <v>6</v>
      </c>
      <c r="S76" s="87"/>
      <c r="T76" s="88"/>
      <c r="U76" s="88"/>
      <c r="V76" s="89">
        <f t="shared" si="5"/>
        <v>0</v>
      </c>
      <c r="W76" s="89">
        <f t="shared" si="6"/>
        <v>0</v>
      </c>
      <c r="X76" s="90"/>
      <c r="Y76" s="82">
        <v>9</v>
      </c>
      <c r="Z76" s="82">
        <v>24</v>
      </c>
      <c r="AA76" s="82">
        <v>12</v>
      </c>
      <c r="AB76" s="90"/>
      <c r="AC76" s="91">
        <f t="shared" si="8"/>
        <v>18942.335999999999</v>
      </c>
      <c r="AD76" s="91">
        <f t="shared" si="9"/>
        <v>0</v>
      </c>
      <c r="AE76" s="91">
        <f t="shared" si="7"/>
        <v>18942.335999999999</v>
      </c>
      <c r="AF76"/>
    </row>
    <row r="77" spans="1:32" ht="24.95" customHeight="1" x14ac:dyDescent="0.4">
      <c r="A77" s="78">
        <v>74</v>
      </c>
      <c r="B77" s="79" t="s">
        <v>137</v>
      </c>
      <c r="C77" s="79" t="s">
        <v>447</v>
      </c>
      <c r="D77" s="79" t="s">
        <v>92</v>
      </c>
      <c r="E77" s="79" t="s">
        <v>441</v>
      </c>
      <c r="F77" s="79" t="s">
        <v>179</v>
      </c>
      <c r="G77" s="79">
        <v>60</v>
      </c>
      <c r="H77" s="79">
        <v>8</v>
      </c>
      <c r="I77" s="81">
        <v>1</v>
      </c>
      <c r="J77" s="82">
        <v>8</v>
      </c>
      <c r="K77" s="83"/>
      <c r="L77" s="84"/>
      <c r="M77" s="84"/>
      <c r="N77" s="85" t="s">
        <v>115</v>
      </c>
      <c r="O77" s="85">
        <v>700</v>
      </c>
      <c r="P77" s="85"/>
      <c r="Q77" s="84"/>
      <c r="R77" s="86">
        <v>8</v>
      </c>
      <c r="S77" s="87"/>
      <c r="T77" s="88"/>
      <c r="U77" s="88"/>
      <c r="V77" s="89">
        <f t="shared" si="5"/>
        <v>0</v>
      </c>
      <c r="W77" s="89">
        <f t="shared" si="6"/>
        <v>0</v>
      </c>
      <c r="X77" s="90"/>
      <c r="Y77" s="82">
        <v>9</v>
      </c>
      <c r="Z77" s="82">
        <v>24</v>
      </c>
      <c r="AA77" s="82">
        <v>12</v>
      </c>
      <c r="AB77" s="90"/>
      <c r="AC77" s="91">
        <f t="shared" si="8"/>
        <v>36080.639999999999</v>
      </c>
      <c r="AD77" s="91">
        <f t="shared" si="9"/>
        <v>0</v>
      </c>
      <c r="AE77" s="91">
        <f t="shared" si="7"/>
        <v>36080.639999999999</v>
      </c>
      <c r="AF77"/>
    </row>
    <row r="78" spans="1:32" ht="24.95" customHeight="1" x14ac:dyDescent="0.4">
      <c r="A78" s="78">
        <v>75</v>
      </c>
      <c r="B78" s="79" t="s">
        <v>137</v>
      </c>
      <c r="C78" s="79" t="s">
        <v>448</v>
      </c>
      <c r="D78" s="79" t="s">
        <v>92</v>
      </c>
      <c r="E78" s="79" t="s">
        <v>396</v>
      </c>
      <c r="F78" s="79" t="s">
        <v>179</v>
      </c>
      <c r="G78" s="79">
        <v>29</v>
      </c>
      <c r="H78" s="79">
        <v>4</v>
      </c>
      <c r="I78" s="81">
        <v>1</v>
      </c>
      <c r="J78" s="82">
        <v>4</v>
      </c>
      <c r="K78" s="83"/>
      <c r="L78" s="84"/>
      <c r="M78" s="84"/>
      <c r="N78" s="85" t="s">
        <v>115</v>
      </c>
      <c r="O78" s="85">
        <v>1000</v>
      </c>
      <c r="P78" s="85"/>
      <c r="Q78" s="84"/>
      <c r="R78" s="86">
        <v>4</v>
      </c>
      <c r="S78" s="87"/>
      <c r="T78" s="88"/>
      <c r="U78" s="88"/>
      <c r="V78" s="89">
        <f t="shared" si="5"/>
        <v>0</v>
      </c>
      <c r="W78" s="89">
        <f t="shared" si="6"/>
        <v>0</v>
      </c>
      <c r="X78" s="90"/>
      <c r="Y78" s="82">
        <v>9</v>
      </c>
      <c r="Z78" s="82">
        <v>24</v>
      </c>
      <c r="AA78" s="82">
        <v>12</v>
      </c>
      <c r="AB78" s="90"/>
      <c r="AC78" s="91">
        <f t="shared" si="8"/>
        <v>8719.4880000000012</v>
      </c>
      <c r="AD78" s="91">
        <f t="shared" si="9"/>
        <v>0</v>
      </c>
      <c r="AE78" s="91">
        <f t="shared" si="7"/>
        <v>8719.4880000000012</v>
      </c>
      <c r="AF78"/>
    </row>
    <row r="79" spans="1:32" ht="24.95" customHeight="1" x14ac:dyDescent="0.4">
      <c r="A79" s="78">
        <v>76</v>
      </c>
      <c r="B79" s="79" t="s">
        <v>137</v>
      </c>
      <c r="C79" s="79" t="s">
        <v>449</v>
      </c>
      <c r="D79" s="79" t="s">
        <v>450</v>
      </c>
      <c r="E79" s="79" t="s">
        <v>443</v>
      </c>
      <c r="F79" s="79" t="s">
        <v>451</v>
      </c>
      <c r="G79" s="79">
        <v>79</v>
      </c>
      <c r="H79" s="79">
        <v>5</v>
      </c>
      <c r="I79" s="81">
        <v>1</v>
      </c>
      <c r="J79" s="82">
        <v>5</v>
      </c>
      <c r="K79" s="83"/>
      <c r="L79" s="84"/>
      <c r="M79" s="84"/>
      <c r="N79" s="85" t="s">
        <v>115</v>
      </c>
      <c r="O79" s="85">
        <v>1600</v>
      </c>
      <c r="P79" s="85"/>
      <c r="Q79" s="84"/>
      <c r="R79" s="86">
        <v>5</v>
      </c>
      <c r="S79" s="87"/>
      <c r="T79" s="88"/>
      <c r="U79" s="88"/>
      <c r="V79" s="89">
        <f t="shared" si="5"/>
        <v>0</v>
      </c>
      <c r="W79" s="89">
        <f t="shared" si="6"/>
        <v>0</v>
      </c>
      <c r="X79" s="90"/>
      <c r="Y79" s="82">
        <v>9</v>
      </c>
      <c r="Z79" s="82">
        <v>24</v>
      </c>
      <c r="AA79" s="82">
        <v>12</v>
      </c>
      <c r="AB79" s="90"/>
      <c r="AC79" s="91">
        <f t="shared" si="8"/>
        <v>29691.360000000001</v>
      </c>
      <c r="AD79" s="91">
        <f t="shared" si="9"/>
        <v>0</v>
      </c>
      <c r="AE79" s="91">
        <f t="shared" si="7"/>
        <v>29691.360000000001</v>
      </c>
      <c r="AF79"/>
    </row>
    <row r="80" spans="1:32" ht="24.95" customHeight="1" x14ac:dyDescent="0.4">
      <c r="A80" s="78">
        <v>77</v>
      </c>
      <c r="B80" s="79" t="s">
        <v>137</v>
      </c>
      <c r="C80" s="79" t="s">
        <v>449</v>
      </c>
      <c r="D80" s="79" t="s">
        <v>422</v>
      </c>
      <c r="E80" s="79" t="s">
        <v>452</v>
      </c>
      <c r="F80" s="79" t="s">
        <v>453</v>
      </c>
      <c r="G80" s="79">
        <v>74</v>
      </c>
      <c r="H80" s="79">
        <v>33</v>
      </c>
      <c r="I80" s="81">
        <v>1</v>
      </c>
      <c r="J80" s="82">
        <v>33</v>
      </c>
      <c r="K80" s="83"/>
      <c r="L80" s="84"/>
      <c r="M80" s="84"/>
      <c r="N80" s="85" t="s">
        <v>95</v>
      </c>
      <c r="O80" s="85">
        <v>3800</v>
      </c>
      <c r="P80" s="85"/>
      <c r="Q80" s="84"/>
      <c r="R80" s="86">
        <v>33</v>
      </c>
      <c r="S80" s="87"/>
      <c r="T80" s="88"/>
      <c r="U80" s="88"/>
      <c r="V80" s="89">
        <f t="shared" si="5"/>
        <v>0</v>
      </c>
      <c r="W80" s="89">
        <f t="shared" si="6"/>
        <v>0</v>
      </c>
      <c r="X80" s="90"/>
      <c r="Y80" s="82">
        <v>9</v>
      </c>
      <c r="Z80" s="82">
        <v>24</v>
      </c>
      <c r="AA80" s="82">
        <v>12</v>
      </c>
      <c r="AB80" s="90"/>
      <c r="AC80" s="91">
        <f t="shared" si="8"/>
        <v>183560.25599999999</v>
      </c>
      <c r="AD80" s="91">
        <f t="shared" si="9"/>
        <v>0</v>
      </c>
      <c r="AE80" s="91">
        <f t="shared" si="7"/>
        <v>183560.25599999999</v>
      </c>
      <c r="AF80"/>
    </row>
    <row r="81" spans="1:32" ht="24.95" customHeight="1" x14ac:dyDescent="0.4">
      <c r="A81" s="78">
        <v>78</v>
      </c>
      <c r="B81" s="79" t="s">
        <v>137</v>
      </c>
      <c r="C81" s="79" t="s">
        <v>449</v>
      </c>
      <c r="D81" s="79" t="s">
        <v>92</v>
      </c>
      <c r="E81" s="79" t="s">
        <v>443</v>
      </c>
      <c r="F81" s="79" t="s">
        <v>454</v>
      </c>
      <c r="G81" s="79">
        <v>79</v>
      </c>
      <c r="H81" s="79">
        <v>11</v>
      </c>
      <c r="I81" s="81">
        <v>1</v>
      </c>
      <c r="J81" s="82">
        <v>11</v>
      </c>
      <c r="K81" s="83"/>
      <c r="L81" s="84"/>
      <c r="M81" s="84"/>
      <c r="N81" s="85" t="s">
        <v>115</v>
      </c>
      <c r="O81" s="85">
        <v>1200</v>
      </c>
      <c r="P81" s="85"/>
      <c r="Q81" s="84"/>
      <c r="R81" s="86">
        <v>11</v>
      </c>
      <c r="S81" s="87"/>
      <c r="T81" s="88"/>
      <c r="U81" s="88"/>
      <c r="V81" s="89">
        <f t="shared" si="5"/>
        <v>0</v>
      </c>
      <c r="W81" s="89">
        <f t="shared" si="6"/>
        <v>0</v>
      </c>
      <c r="X81" s="90"/>
      <c r="Y81" s="82">
        <v>9</v>
      </c>
      <c r="Z81" s="82">
        <v>24</v>
      </c>
      <c r="AA81" s="82">
        <v>12</v>
      </c>
      <c r="AB81" s="90"/>
      <c r="AC81" s="91">
        <f t="shared" si="8"/>
        <v>65320.991999999998</v>
      </c>
      <c r="AD81" s="91">
        <f t="shared" si="9"/>
        <v>0</v>
      </c>
      <c r="AE81" s="91">
        <f t="shared" si="7"/>
        <v>65320.991999999998</v>
      </c>
      <c r="AF81"/>
    </row>
    <row r="82" spans="1:32" ht="24.95" customHeight="1" x14ac:dyDescent="0.4">
      <c r="A82" s="78">
        <v>79</v>
      </c>
      <c r="B82" s="79" t="s">
        <v>137</v>
      </c>
      <c r="C82" s="79" t="s">
        <v>449</v>
      </c>
      <c r="D82" s="79" t="s">
        <v>92</v>
      </c>
      <c r="E82" s="79" t="s">
        <v>396</v>
      </c>
      <c r="F82" s="79" t="s">
        <v>179</v>
      </c>
      <c r="G82" s="79">
        <v>29</v>
      </c>
      <c r="H82" s="79">
        <v>6</v>
      </c>
      <c r="I82" s="81">
        <v>1</v>
      </c>
      <c r="J82" s="82">
        <v>6</v>
      </c>
      <c r="K82" s="83"/>
      <c r="L82" s="84"/>
      <c r="M82" s="84"/>
      <c r="N82" s="85" t="s">
        <v>115</v>
      </c>
      <c r="O82" s="85">
        <v>1000</v>
      </c>
      <c r="P82" s="85"/>
      <c r="Q82" s="84"/>
      <c r="R82" s="86">
        <v>6</v>
      </c>
      <c r="S82" s="87"/>
      <c r="T82" s="88"/>
      <c r="U82" s="88"/>
      <c r="V82" s="89">
        <f t="shared" si="5"/>
        <v>0</v>
      </c>
      <c r="W82" s="89">
        <f t="shared" si="6"/>
        <v>0</v>
      </c>
      <c r="X82" s="90"/>
      <c r="Y82" s="82">
        <v>9</v>
      </c>
      <c r="Z82" s="82">
        <v>24</v>
      </c>
      <c r="AA82" s="82">
        <v>12</v>
      </c>
      <c r="AB82" s="90"/>
      <c r="AC82" s="91">
        <f t="shared" si="8"/>
        <v>13079.232</v>
      </c>
      <c r="AD82" s="91">
        <f t="shared" si="9"/>
        <v>0</v>
      </c>
      <c r="AE82" s="91">
        <f t="shared" si="7"/>
        <v>13079.232</v>
      </c>
      <c r="AF82"/>
    </row>
    <row r="83" spans="1:32" ht="24.95" customHeight="1" x14ac:dyDescent="0.4">
      <c r="A83" s="78">
        <v>80</v>
      </c>
      <c r="B83" s="79" t="s">
        <v>137</v>
      </c>
      <c r="C83" s="79" t="s">
        <v>455</v>
      </c>
      <c r="D83" s="79" t="s">
        <v>92</v>
      </c>
      <c r="E83" s="79" t="s">
        <v>396</v>
      </c>
      <c r="F83" s="79" t="s">
        <v>179</v>
      </c>
      <c r="G83" s="79">
        <v>29</v>
      </c>
      <c r="H83" s="79">
        <v>22</v>
      </c>
      <c r="I83" s="81">
        <v>1</v>
      </c>
      <c r="J83" s="82">
        <v>22</v>
      </c>
      <c r="K83" s="83"/>
      <c r="L83" s="84"/>
      <c r="M83" s="84"/>
      <c r="N83" s="85" t="s">
        <v>115</v>
      </c>
      <c r="O83" s="85">
        <v>1000</v>
      </c>
      <c r="P83" s="85"/>
      <c r="Q83" s="84"/>
      <c r="R83" s="86">
        <v>22</v>
      </c>
      <c r="S83" s="87"/>
      <c r="T83" s="88"/>
      <c r="U83" s="88"/>
      <c r="V83" s="89">
        <f t="shared" si="5"/>
        <v>0</v>
      </c>
      <c r="W83" s="89">
        <f t="shared" si="6"/>
        <v>0</v>
      </c>
      <c r="X83" s="90"/>
      <c r="Y83" s="82">
        <v>9</v>
      </c>
      <c r="Z83" s="82">
        <v>24</v>
      </c>
      <c r="AA83" s="82">
        <v>12</v>
      </c>
      <c r="AB83" s="90"/>
      <c r="AC83" s="91">
        <f t="shared" si="8"/>
        <v>47957.183999999994</v>
      </c>
      <c r="AD83" s="91">
        <f t="shared" si="9"/>
        <v>0</v>
      </c>
      <c r="AE83" s="91">
        <f t="shared" si="7"/>
        <v>47957.183999999994</v>
      </c>
      <c r="AF83"/>
    </row>
    <row r="84" spans="1:32" ht="24.95" customHeight="1" x14ac:dyDescent="0.4">
      <c r="A84" s="78">
        <v>81</v>
      </c>
      <c r="B84" s="79" t="s">
        <v>137</v>
      </c>
      <c r="C84" s="79" t="s">
        <v>455</v>
      </c>
      <c r="D84" s="79" t="s">
        <v>92</v>
      </c>
      <c r="E84" s="79" t="s">
        <v>396</v>
      </c>
      <c r="F84" s="79" t="s">
        <v>434</v>
      </c>
      <c r="G84" s="79">
        <v>29</v>
      </c>
      <c r="H84" s="79">
        <v>3</v>
      </c>
      <c r="I84" s="81">
        <v>1</v>
      </c>
      <c r="J84" s="82">
        <v>3</v>
      </c>
      <c r="K84" s="83"/>
      <c r="L84" s="84"/>
      <c r="M84" s="84"/>
      <c r="N84" s="85" t="s">
        <v>115</v>
      </c>
      <c r="O84" s="85">
        <v>900</v>
      </c>
      <c r="P84" s="85"/>
      <c r="Q84" s="84"/>
      <c r="R84" s="86">
        <v>3</v>
      </c>
      <c r="S84" s="87"/>
      <c r="T84" s="88"/>
      <c r="U84" s="88"/>
      <c r="V84" s="89">
        <f t="shared" si="5"/>
        <v>0</v>
      </c>
      <c r="W84" s="89">
        <f t="shared" si="6"/>
        <v>0</v>
      </c>
      <c r="X84" s="90"/>
      <c r="Y84" s="82">
        <v>9</v>
      </c>
      <c r="Z84" s="82">
        <v>24</v>
      </c>
      <c r="AA84" s="82">
        <v>12</v>
      </c>
      <c r="AB84" s="90"/>
      <c r="AC84" s="91">
        <f t="shared" si="8"/>
        <v>6539.616</v>
      </c>
      <c r="AD84" s="91">
        <f t="shared" si="9"/>
        <v>0</v>
      </c>
      <c r="AE84" s="91">
        <f t="shared" si="7"/>
        <v>6539.616</v>
      </c>
      <c r="AF84"/>
    </row>
    <row r="85" spans="1:32" ht="24.95" customHeight="1" x14ac:dyDescent="0.4">
      <c r="A85" s="78">
        <v>82</v>
      </c>
      <c r="B85" s="79" t="s">
        <v>137</v>
      </c>
      <c r="C85" s="79" t="s">
        <v>356</v>
      </c>
      <c r="D85" s="79" t="s">
        <v>92</v>
      </c>
      <c r="E85" s="79" t="s">
        <v>97</v>
      </c>
      <c r="F85" s="79" t="s">
        <v>98</v>
      </c>
      <c r="G85" s="79">
        <v>42</v>
      </c>
      <c r="H85" s="79">
        <v>6</v>
      </c>
      <c r="I85" s="81">
        <v>2</v>
      </c>
      <c r="J85" s="82">
        <v>12</v>
      </c>
      <c r="K85" s="83"/>
      <c r="L85" s="84"/>
      <c r="M85" s="84"/>
      <c r="N85" s="85" t="s">
        <v>95</v>
      </c>
      <c r="O85" s="85">
        <v>2500</v>
      </c>
      <c r="P85" s="85"/>
      <c r="Q85" s="84"/>
      <c r="R85" s="86">
        <v>12</v>
      </c>
      <c r="S85" s="87"/>
      <c r="T85" s="88"/>
      <c r="U85" s="88"/>
      <c r="V85" s="89">
        <f t="shared" si="5"/>
        <v>0</v>
      </c>
      <c r="W85" s="89">
        <f t="shared" si="6"/>
        <v>0</v>
      </c>
      <c r="X85" s="90"/>
      <c r="Y85" s="82">
        <v>9</v>
      </c>
      <c r="Z85" s="82">
        <v>24</v>
      </c>
      <c r="AA85" s="82">
        <v>12</v>
      </c>
      <c r="AB85" s="90"/>
      <c r="AC85" s="91">
        <f t="shared" si="8"/>
        <v>37884.671999999999</v>
      </c>
      <c r="AD85" s="91">
        <f t="shared" si="9"/>
        <v>0</v>
      </c>
      <c r="AE85" s="91">
        <f t="shared" si="7"/>
        <v>37884.671999999999</v>
      </c>
      <c r="AF85"/>
    </row>
    <row r="86" spans="1:32" ht="24.95" customHeight="1" x14ac:dyDescent="0.4">
      <c r="A86" s="78">
        <v>83</v>
      </c>
      <c r="B86" s="79" t="s">
        <v>137</v>
      </c>
      <c r="C86" s="79" t="s">
        <v>456</v>
      </c>
      <c r="D86" s="79" t="s">
        <v>422</v>
      </c>
      <c r="E86" s="79" t="s">
        <v>97</v>
      </c>
      <c r="F86" s="79" t="s">
        <v>384</v>
      </c>
      <c r="G86" s="79">
        <v>42</v>
      </c>
      <c r="H86" s="79">
        <v>10</v>
      </c>
      <c r="I86" s="81">
        <v>2</v>
      </c>
      <c r="J86" s="82">
        <v>20</v>
      </c>
      <c r="K86" s="83"/>
      <c r="L86" s="84"/>
      <c r="M86" s="84"/>
      <c r="N86" s="85" t="s">
        <v>95</v>
      </c>
      <c r="O86" s="85">
        <v>2500</v>
      </c>
      <c r="P86" s="85"/>
      <c r="Q86" s="84"/>
      <c r="R86" s="86">
        <v>20</v>
      </c>
      <c r="S86" s="87"/>
      <c r="T86" s="88"/>
      <c r="U86" s="88"/>
      <c r="V86" s="89">
        <f t="shared" si="5"/>
        <v>0</v>
      </c>
      <c r="W86" s="89">
        <f t="shared" si="6"/>
        <v>0</v>
      </c>
      <c r="X86" s="90"/>
      <c r="Y86" s="82">
        <v>9</v>
      </c>
      <c r="Z86" s="82">
        <v>24</v>
      </c>
      <c r="AA86" s="82">
        <v>12</v>
      </c>
      <c r="AB86" s="90"/>
      <c r="AC86" s="91">
        <f t="shared" si="8"/>
        <v>63141.120000000003</v>
      </c>
      <c r="AD86" s="91">
        <f t="shared" si="9"/>
        <v>0</v>
      </c>
      <c r="AE86" s="91">
        <f t="shared" si="7"/>
        <v>63141.120000000003</v>
      </c>
      <c r="AF86"/>
    </row>
    <row r="87" spans="1:32" ht="24.95" customHeight="1" x14ac:dyDescent="0.4">
      <c r="A87" s="78">
        <v>84</v>
      </c>
      <c r="B87" s="79" t="s">
        <v>137</v>
      </c>
      <c r="C87" s="79" t="s">
        <v>456</v>
      </c>
      <c r="D87" s="79" t="s">
        <v>92</v>
      </c>
      <c r="E87" s="79" t="s">
        <v>97</v>
      </c>
      <c r="F87" s="79" t="s">
        <v>385</v>
      </c>
      <c r="G87" s="79">
        <v>42</v>
      </c>
      <c r="H87" s="79">
        <v>2</v>
      </c>
      <c r="I87" s="81">
        <v>2</v>
      </c>
      <c r="J87" s="82">
        <v>4</v>
      </c>
      <c r="K87" s="83"/>
      <c r="L87" s="84"/>
      <c r="M87" s="84"/>
      <c r="N87" s="85" t="s">
        <v>95</v>
      </c>
      <c r="O87" s="85">
        <v>5000</v>
      </c>
      <c r="P87" s="85"/>
      <c r="Q87" s="84"/>
      <c r="R87" s="86">
        <v>2</v>
      </c>
      <c r="S87" s="87"/>
      <c r="T87" s="88"/>
      <c r="U87" s="88"/>
      <c r="V87" s="89">
        <f t="shared" si="5"/>
        <v>0</v>
      </c>
      <c r="W87" s="89">
        <f t="shared" si="6"/>
        <v>0</v>
      </c>
      <c r="X87" s="90"/>
      <c r="Y87" s="82">
        <v>9</v>
      </c>
      <c r="Z87" s="82">
        <v>24</v>
      </c>
      <c r="AA87" s="82">
        <v>12</v>
      </c>
      <c r="AB87" s="90"/>
      <c r="AC87" s="91">
        <f t="shared" si="8"/>
        <v>12628.224</v>
      </c>
      <c r="AD87" s="91">
        <f t="shared" si="9"/>
        <v>0</v>
      </c>
      <c r="AE87" s="91">
        <f t="shared" si="7"/>
        <v>12628.224</v>
      </c>
      <c r="AF87"/>
    </row>
    <row r="88" spans="1:32" ht="24.95" customHeight="1" x14ac:dyDescent="0.4">
      <c r="A88" s="78">
        <v>85</v>
      </c>
      <c r="B88" s="79" t="s">
        <v>137</v>
      </c>
      <c r="C88" s="79" t="s">
        <v>457</v>
      </c>
      <c r="D88" s="79" t="s">
        <v>92</v>
      </c>
      <c r="E88" s="79" t="s">
        <v>396</v>
      </c>
      <c r="F88" s="79" t="s">
        <v>179</v>
      </c>
      <c r="G88" s="79">
        <v>29</v>
      </c>
      <c r="H88" s="79">
        <v>40</v>
      </c>
      <c r="I88" s="81">
        <v>1</v>
      </c>
      <c r="J88" s="82">
        <v>40</v>
      </c>
      <c r="K88" s="83"/>
      <c r="L88" s="84"/>
      <c r="M88" s="84"/>
      <c r="N88" s="85" t="s">
        <v>115</v>
      </c>
      <c r="O88" s="85">
        <v>1000</v>
      </c>
      <c r="P88" s="85"/>
      <c r="Q88" s="84"/>
      <c r="R88" s="86">
        <v>40</v>
      </c>
      <c r="S88" s="87"/>
      <c r="T88" s="88"/>
      <c r="U88" s="88"/>
      <c r="V88" s="89">
        <f t="shared" si="5"/>
        <v>0</v>
      </c>
      <c r="W88" s="89">
        <f t="shared" si="6"/>
        <v>0</v>
      </c>
      <c r="X88" s="90"/>
      <c r="Y88" s="82">
        <v>9</v>
      </c>
      <c r="Z88" s="82">
        <v>24</v>
      </c>
      <c r="AA88" s="82">
        <v>12</v>
      </c>
      <c r="AB88" s="90"/>
      <c r="AC88" s="91">
        <f t="shared" si="8"/>
        <v>87194.87999999999</v>
      </c>
      <c r="AD88" s="91">
        <f t="shared" si="9"/>
        <v>0</v>
      </c>
      <c r="AE88" s="91">
        <f t="shared" si="7"/>
        <v>87194.87999999999</v>
      </c>
      <c r="AF88"/>
    </row>
    <row r="89" spans="1:32" ht="24.95" customHeight="1" x14ac:dyDescent="0.4">
      <c r="A89" s="78">
        <v>86</v>
      </c>
      <c r="B89" s="79" t="s">
        <v>137</v>
      </c>
      <c r="C89" s="79" t="s">
        <v>457</v>
      </c>
      <c r="D89" s="79" t="s">
        <v>92</v>
      </c>
      <c r="E89" s="79" t="s">
        <v>443</v>
      </c>
      <c r="F89" s="79" t="s">
        <v>454</v>
      </c>
      <c r="G89" s="79">
        <v>79</v>
      </c>
      <c r="H89" s="79">
        <v>21</v>
      </c>
      <c r="I89" s="81">
        <v>1</v>
      </c>
      <c r="J89" s="82">
        <v>21</v>
      </c>
      <c r="K89" s="83"/>
      <c r="L89" s="84"/>
      <c r="M89" s="84"/>
      <c r="N89" s="85" t="s">
        <v>115</v>
      </c>
      <c r="O89" s="85">
        <v>1200</v>
      </c>
      <c r="P89" s="85"/>
      <c r="Q89" s="84"/>
      <c r="R89" s="86">
        <v>21</v>
      </c>
      <c r="S89" s="87"/>
      <c r="T89" s="88"/>
      <c r="U89" s="88"/>
      <c r="V89" s="89">
        <f t="shared" si="5"/>
        <v>0</v>
      </c>
      <c r="W89" s="89">
        <f t="shared" si="6"/>
        <v>0</v>
      </c>
      <c r="X89" s="90"/>
      <c r="Y89" s="82">
        <v>9</v>
      </c>
      <c r="Z89" s="82">
        <v>24</v>
      </c>
      <c r="AA89" s="82">
        <v>12</v>
      </c>
      <c r="AB89" s="90"/>
      <c r="AC89" s="91">
        <f t="shared" si="8"/>
        <v>124703.71199999998</v>
      </c>
      <c r="AD89" s="91">
        <f t="shared" si="9"/>
        <v>0</v>
      </c>
      <c r="AE89" s="91">
        <f t="shared" si="7"/>
        <v>124703.71199999998</v>
      </c>
      <c r="AF89"/>
    </row>
    <row r="90" spans="1:32" ht="24.95" customHeight="1" x14ac:dyDescent="0.4">
      <c r="A90" s="78">
        <v>87</v>
      </c>
      <c r="B90" s="79" t="s">
        <v>137</v>
      </c>
      <c r="C90" s="79" t="s">
        <v>457</v>
      </c>
      <c r="D90" s="79" t="s">
        <v>92</v>
      </c>
      <c r="E90" s="79" t="s">
        <v>458</v>
      </c>
      <c r="F90" s="79" t="s">
        <v>454</v>
      </c>
      <c r="G90" s="79">
        <v>100</v>
      </c>
      <c r="H90" s="79">
        <v>15</v>
      </c>
      <c r="I90" s="81">
        <v>1</v>
      </c>
      <c r="J90" s="82">
        <v>15</v>
      </c>
      <c r="K90" s="83"/>
      <c r="L90" s="84"/>
      <c r="M90" s="84"/>
      <c r="N90" s="85" t="s">
        <v>115</v>
      </c>
      <c r="O90" s="85">
        <v>1500</v>
      </c>
      <c r="P90" s="85"/>
      <c r="Q90" s="84"/>
      <c r="R90" s="86">
        <v>15</v>
      </c>
      <c r="S90" s="87"/>
      <c r="T90" s="88"/>
      <c r="U90" s="88"/>
      <c r="V90" s="89">
        <f t="shared" si="5"/>
        <v>0</v>
      </c>
      <c r="W90" s="89">
        <f t="shared" si="6"/>
        <v>0</v>
      </c>
      <c r="X90" s="90"/>
      <c r="Y90" s="82">
        <v>9</v>
      </c>
      <c r="Z90" s="82">
        <v>24</v>
      </c>
      <c r="AA90" s="82">
        <v>12</v>
      </c>
      <c r="AB90" s="90"/>
      <c r="AC90" s="91">
        <f t="shared" si="8"/>
        <v>112752</v>
      </c>
      <c r="AD90" s="91">
        <f t="shared" si="9"/>
        <v>0</v>
      </c>
      <c r="AE90" s="91">
        <f t="shared" si="7"/>
        <v>112752</v>
      </c>
      <c r="AF90"/>
    </row>
    <row r="91" spans="1:32" ht="24.95" customHeight="1" x14ac:dyDescent="0.4">
      <c r="A91" s="78">
        <v>88</v>
      </c>
      <c r="B91" s="79" t="s">
        <v>137</v>
      </c>
      <c r="C91" s="79" t="s">
        <v>459</v>
      </c>
      <c r="D91" s="79" t="s">
        <v>422</v>
      </c>
      <c r="E91" s="79" t="s">
        <v>387</v>
      </c>
      <c r="F91" s="79" t="s">
        <v>460</v>
      </c>
      <c r="G91" s="79">
        <v>60</v>
      </c>
      <c r="H91" s="79">
        <v>12</v>
      </c>
      <c r="I91" s="81">
        <v>1</v>
      </c>
      <c r="J91" s="82">
        <v>12</v>
      </c>
      <c r="K91" s="83"/>
      <c r="L91" s="84"/>
      <c r="M91" s="84"/>
      <c r="N91" s="85" t="s">
        <v>115</v>
      </c>
      <c r="O91" s="85">
        <v>800</v>
      </c>
      <c r="P91" s="85"/>
      <c r="Q91" s="84"/>
      <c r="R91" s="86">
        <v>12</v>
      </c>
      <c r="S91" s="87"/>
      <c r="T91" s="88"/>
      <c r="U91" s="88"/>
      <c r="V91" s="89">
        <f t="shared" si="5"/>
        <v>0</v>
      </c>
      <c r="W91" s="89">
        <f t="shared" si="6"/>
        <v>0</v>
      </c>
      <c r="X91" s="90"/>
      <c r="Y91" s="82">
        <v>9</v>
      </c>
      <c r="Z91" s="82">
        <v>24</v>
      </c>
      <c r="AA91" s="82">
        <v>12</v>
      </c>
      <c r="AB91" s="90"/>
      <c r="AC91" s="91">
        <f t="shared" si="8"/>
        <v>54120.959999999999</v>
      </c>
      <c r="AD91" s="91">
        <f t="shared" si="9"/>
        <v>0</v>
      </c>
      <c r="AE91" s="91">
        <f t="shared" si="7"/>
        <v>54120.959999999999</v>
      </c>
      <c r="AF91"/>
    </row>
    <row r="92" spans="1:32" ht="24.95" customHeight="1" x14ac:dyDescent="0.4">
      <c r="A92" s="78">
        <v>89</v>
      </c>
      <c r="B92" s="79" t="s">
        <v>137</v>
      </c>
      <c r="C92" s="79" t="s">
        <v>459</v>
      </c>
      <c r="D92" s="79" t="s">
        <v>92</v>
      </c>
      <c r="E92" s="79" t="s">
        <v>93</v>
      </c>
      <c r="F92" s="79" t="s">
        <v>342</v>
      </c>
      <c r="G92" s="79">
        <v>26</v>
      </c>
      <c r="H92" s="79">
        <v>8</v>
      </c>
      <c r="I92" s="81">
        <v>1</v>
      </c>
      <c r="J92" s="82">
        <v>8</v>
      </c>
      <c r="K92" s="83"/>
      <c r="L92" s="84"/>
      <c r="M92" s="84"/>
      <c r="N92" s="85" t="s">
        <v>95</v>
      </c>
      <c r="O92" s="85">
        <v>1000</v>
      </c>
      <c r="P92" s="85"/>
      <c r="Q92" s="84"/>
      <c r="R92" s="86">
        <v>8</v>
      </c>
      <c r="S92" s="87"/>
      <c r="T92" s="88"/>
      <c r="U92" s="88"/>
      <c r="V92" s="89">
        <f t="shared" si="5"/>
        <v>0</v>
      </c>
      <c r="W92" s="89">
        <f t="shared" si="6"/>
        <v>0</v>
      </c>
      <c r="X92" s="90"/>
      <c r="Y92" s="82">
        <v>9</v>
      </c>
      <c r="Z92" s="82">
        <v>24</v>
      </c>
      <c r="AA92" s="82">
        <v>12</v>
      </c>
      <c r="AB92" s="90"/>
      <c r="AC92" s="91">
        <f t="shared" si="8"/>
        <v>15634.944</v>
      </c>
      <c r="AD92" s="91">
        <f t="shared" si="9"/>
        <v>0</v>
      </c>
      <c r="AE92" s="91">
        <f t="shared" si="7"/>
        <v>15634.944</v>
      </c>
      <c r="AF92"/>
    </row>
    <row r="93" spans="1:32" ht="24.95" customHeight="1" x14ac:dyDescent="0.4">
      <c r="A93" s="78">
        <v>90</v>
      </c>
      <c r="B93" s="79" t="s">
        <v>137</v>
      </c>
      <c r="C93" s="79" t="s">
        <v>459</v>
      </c>
      <c r="D93" s="79" t="s">
        <v>92</v>
      </c>
      <c r="E93" s="79" t="s">
        <v>97</v>
      </c>
      <c r="F93" s="79" t="s">
        <v>107</v>
      </c>
      <c r="G93" s="79">
        <v>42</v>
      </c>
      <c r="H93" s="79">
        <v>8</v>
      </c>
      <c r="I93" s="81">
        <v>1</v>
      </c>
      <c r="J93" s="82">
        <v>8</v>
      </c>
      <c r="K93" s="83"/>
      <c r="L93" s="84"/>
      <c r="M93" s="84"/>
      <c r="N93" s="85" t="s">
        <v>95</v>
      </c>
      <c r="O93" s="85">
        <v>2500</v>
      </c>
      <c r="P93" s="85"/>
      <c r="Q93" s="84"/>
      <c r="R93" s="86">
        <v>8</v>
      </c>
      <c r="S93" s="87"/>
      <c r="T93" s="88"/>
      <c r="U93" s="88"/>
      <c r="V93" s="89">
        <f t="shared" si="5"/>
        <v>0</v>
      </c>
      <c r="W93" s="89">
        <f t="shared" si="6"/>
        <v>0</v>
      </c>
      <c r="X93" s="90"/>
      <c r="Y93" s="82">
        <v>9</v>
      </c>
      <c r="Z93" s="82">
        <v>24</v>
      </c>
      <c r="AA93" s="82">
        <v>12</v>
      </c>
      <c r="AB93" s="90"/>
      <c r="AC93" s="91">
        <f t="shared" si="8"/>
        <v>25256.448</v>
      </c>
      <c r="AD93" s="91">
        <f t="shared" si="9"/>
        <v>0</v>
      </c>
      <c r="AE93" s="91">
        <f t="shared" si="7"/>
        <v>25256.448</v>
      </c>
      <c r="AF93"/>
    </row>
    <row r="94" spans="1:32" ht="24.95" customHeight="1" x14ac:dyDescent="0.4">
      <c r="A94" s="78">
        <v>91</v>
      </c>
      <c r="B94" s="79" t="s">
        <v>137</v>
      </c>
      <c r="C94" s="79" t="s">
        <v>461</v>
      </c>
      <c r="D94" s="79" t="s">
        <v>92</v>
      </c>
      <c r="E94" s="79" t="s">
        <v>97</v>
      </c>
      <c r="F94" s="79" t="s">
        <v>107</v>
      </c>
      <c r="G94" s="79">
        <v>42</v>
      </c>
      <c r="H94" s="79">
        <v>1</v>
      </c>
      <c r="I94" s="81">
        <v>1</v>
      </c>
      <c r="J94" s="82">
        <v>1</v>
      </c>
      <c r="K94" s="83"/>
      <c r="L94" s="84"/>
      <c r="M94" s="84"/>
      <c r="N94" s="85" t="s">
        <v>95</v>
      </c>
      <c r="O94" s="85">
        <v>2500</v>
      </c>
      <c r="P94" s="85"/>
      <c r="Q94" s="84"/>
      <c r="R94" s="86">
        <v>1</v>
      </c>
      <c r="S94" s="87"/>
      <c r="T94" s="88"/>
      <c r="U94" s="88"/>
      <c r="V94" s="89">
        <f t="shared" si="5"/>
        <v>0</v>
      </c>
      <c r="W94" s="89">
        <f t="shared" si="6"/>
        <v>0</v>
      </c>
      <c r="X94" s="90"/>
      <c r="Y94" s="82">
        <v>9</v>
      </c>
      <c r="Z94" s="82">
        <v>24</v>
      </c>
      <c r="AA94" s="82">
        <v>12</v>
      </c>
      <c r="AB94" s="90"/>
      <c r="AC94" s="91">
        <f t="shared" si="8"/>
        <v>3157.056</v>
      </c>
      <c r="AD94" s="91">
        <f t="shared" si="9"/>
        <v>0</v>
      </c>
      <c r="AE94" s="91">
        <f t="shared" si="7"/>
        <v>3157.056</v>
      </c>
      <c r="AF94"/>
    </row>
    <row r="95" spans="1:32" ht="24.95" customHeight="1" x14ac:dyDescent="0.4">
      <c r="A95" s="78">
        <v>92</v>
      </c>
      <c r="B95" s="79" t="s">
        <v>137</v>
      </c>
      <c r="C95" s="79" t="s">
        <v>461</v>
      </c>
      <c r="D95" s="79" t="s">
        <v>92</v>
      </c>
      <c r="E95" s="79" t="s">
        <v>462</v>
      </c>
      <c r="F95" s="79" t="s">
        <v>133</v>
      </c>
      <c r="G95" s="79">
        <v>40</v>
      </c>
      <c r="H95" s="79">
        <v>1</v>
      </c>
      <c r="I95" s="81">
        <v>1</v>
      </c>
      <c r="J95" s="82">
        <v>1</v>
      </c>
      <c r="K95" s="83"/>
      <c r="L95" s="84"/>
      <c r="M95" s="84"/>
      <c r="N95" s="85" t="s">
        <v>115</v>
      </c>
      <c r="O95" s="85">
        <v>400</v>
      </c>
      <c r="P95" s="85"/>
      <c r="Q95" s="84"/>
      <c r="R95" s="86">
        <v>1</v>
      </c>
      <c r="S95" s="87"/>
      <c r="T95" s="88"/>
      <c r="U95" s="88"/>
      <c r="V95" s="89">
        <f t="shared" si="5"/>
        <v>0</v>
      </c>
      <c r="W95" s="89">
        <f t="shared" si="6"/>
        <v>0</v>
      </c>
      <c r="X95" s="90"/>
      <c r="Y95" s="82">
        <v>9</v>
      </c>
      <c r="Z95" s="82">
        <v>24</v>
      </c>
      <c r="AA95" s="82">
        <v>12</v>
      </c>
      <c r="AB95" s="90"/>
      <c r="AC95" s="91">
        <f t="shared" si="8"/>
        <v>3006.7200000000003</v>
      </c>
      <c r="AD95" s="91">
        <f t="shared" si="9"/>
        <v>0</v>
      </c>
      <c r="AE95" s="91">
        <f t="shared" si="7"/>
        <v>3006.7200000000003</v>
      </c>
      <c r="AF95"/>
    </row>
    <row r="96" spans="1:32" ht="24.95" customHeight="1" x14ac:dyDescent="0.4">
      <c r="A96" s="78">
        <v>93</v>
      </c>
      <c r="B96" s="79" t="s">
        <v>137</v>
      </c>
      <c r="C96" s="79" t="s">
        <v>463</v>
      </c>
      <c r="D96" s="79" t="s">
        <v>92</v>
      </c>
      <c r="E96" s="79" t="s">
        <v>93</v>
      </c>
      <c r="F96" s="79" t="s">
        <v>342</v>
      </c>
      <c r="G96" s="79">
        <v>26</v>
      </c>
      <c r="H96" s="79">
        <v>1</v>
      </c>
      <c r="I96" s="81">
        <v>1</v>
      </c>
      <c r="J96" s="82">
        <v>1</v>
      </c>
      <c r="K96" s="83"/>
      <c r="L96" s="84"/>
      <c r="M96" s="84"/>
      <c r="N96" s="85" t="s">
        <v>95</v>
      </c>
      <c r="O96" s="85">
        <v>1000</v>
      </c>
      <c r="P96" s="85"/>
      <c r="Q96" s="84"/>
      <c r="R96" s="86">
        <v>1</v>
      </c>
      <c r="S96" s="87"/>
      <c r="T96" s="88"/>
      <c r="U96" s="88"/>
      <c r="V96" s="89">
        <f t="shared" si="5"/>
        <v>0</v>
      </c>
      <c r="W96" s="89">
        <f t="shared" si="6"/>
        <v>0</v>
      </c>
      <c r="X96" s="90"/>
      <c r="Y96" s="82">
        <v>9</v>
      </c>
      <c r="Z96" s="82">
        <v>24</v>
      </c>
      <c r="AA96" s="82">
        <v>12</v>
      </c>
      <c r="AB96" s="90"/>
      <c r="AC96" s="91">
        <f t="shared" si="8"/>
        <v>1954.3679999999999</v>
      </c>
      <c r="AD96" s="91">
        <f t="shared" si="9"/>
        <v>0</v>
      </c>
      <c r="AE96" s="91">
        <f t="shared" si="7"/>
        <v>1954.3679999999999</v>
      </c>
      <c r="AF96"/>
    </row>
    <row r="97" spans="1:32" ht="24.95" customHeight="1" x14ac:dyDescent="0.4">
      <c r="A97" s="78">
        <v>94</v>
      </c>
      <c r="B97" s="79" t="s">
        <v>137</v>
      </c>
      <c r="C97" s="79" t="s">
        <v>464</v>
      </c>
      <c r="D97" s="79" t="s">
        <v>465</v>
      </c>
      <c r="E97" s="79" t="s">
        <v>396</v>
      </c>
      <c r="F97" s="79" t="s">
        <v>413</v>
      </c>
      <c r="G97" s="79">
        <v>29</v>
      </c>
      <c r="H97" s="79">
        <v>5</v>
      </c>
      <c r="I97" s="81">
        <v>1</v>
      </c>
      <c r="J97" s="82">
        <v>5</v>
      </c>
      <c r="K97" s="83"/>
      <c r="L97" s="84"/>
      <c r="M97" s="84"/>
      <c r="N97" s="85" t="s">
        <v>95</v>
      </c>
      <c r="O97" s="85">
        <v>900</v>
      </c>
      <c r="P97" s="85"/>
      <c r="Q97" s="84"/>
      <c r="R97" s="86">
        <v>5</v>
      </c>
      <c r="S97" s="87"/>
      <c r="T97" s="88"/>
      <c r="U97" s="88"/>
      <c r="V97" s="89">
        <f t="shared" si="5"/>
        <v>0</v>
      </c>
      <c r="W97" s="89">
        <f t="shared" si="6"/>
        <v>0</v>
      </c>
      <c r="X97" s="90"/>
      <c r="Y97" s="82">
        <v>9</v>
      </c>
      <c r="Z97" s="82">
        <v>24</v>
      </c>
      <c r="AA97" s="82">
        <v>12</v>
      </c>
      <c r="AB97" s="90"/>
      <c r="AC97" s="91">
        <f t="shared" si="8"/>
        <v>10899.359999999999</v>
      </c>
      <c r="AD97" s="91">
        <f t="shared" si="9"/>
        <v>0</v>
      </c>
      <c r="AE97" s="91">
        <f t="shared" si="7"/>
        <v>10899.359999999999</v>
      </c>
      <c r="AF97"/>
    </row>
    <row r="98" spans="1:32" ht="24.95" customHeight="1" x14ac:dyDescent="0.4">
      <c r="A98" s="78">
        <v>95</v>
      </c>
      <c r="B98" s="79" t="s">
        <v>90</v>
      </c>
      <c r="C98" s="79" t="s">
        <v>466</v>
      </c>
      <c r="D98" s="79" t="s">
        <v>467</v>
      </c>
      <c r="E98" s="79" t="s">
        <v>138</v>
      </c>
      <c r="F98" s="79" t="s">
        <v>438</v>
      </c>
      <c r="G98" s="79">
        <v>420</v>
      </c>
      <c r="H98" s="79">
        <v>4</v>
      </c>
      <c r="I98" s="81">
        <v>1</v>
      </c>
      <c r="J98" s="82">
        <v>4</v>
      </c>
      <c r="K98" s="83"/>
      <c r="L98" s="84"/>
      <c r="M98" s="84"/>
      <c r="N98" s="85" t="s">
        <v>95</v>
      </c>
      <c r="O98" s="85">
        <v>13700</v>
      </c>
      <c r="P98" s="85"/>
      <c r="Q98" s="84"/>
      <c r="R98" s="86">
        <v>4</v>
      </c>
      <c r="S98" s="87"/>
      <c r="T98" s="88"/>
      <c r="U98" s="88"/>
      <c r="V98" s="89">
        <f t="shared" si="5"/>
        <v>0</v>
      </c>
      <c r="W98" s="89">
        <f t="shared" si="6"/>
        <v>0</v>
      </c>
      <c r="X98" s="90"/>
      <c r="Y98" s="82">
        <v>9</v>
      </c>
      <c r="Z98" s="82">
        <v>24</v>
      </c>
      <c r="AA98" s="82">
        <v>12</v>
      </c>
      <c r="AB98" s="90"/>
      <c r="AC98" s="91">
        <f t="shared" si="8"/>
        <v>126282.24000000001</v>
      </c>
      <c r="AD98" s="91">
        <f t="shared" si="9"/>
        <v>0</v>
      </c>
      <c r="AE98" s="91">
        <f t="shared" si="7"/>
        <v>126282.24000000001</v>
      </c>
      <c r="AF98"/>
    </row>
    <row r="99" spans="1:32" ht="24.95" customHeight="1" x14ac:dyDescent="0.4">
      <c r="A99" s="78">
        <v>96</v>
      </c>
      <c r="B99" s="79" t="s">
        <v>90</v>
      </c>
      <c r="C99" s="79" t="s">
        <v>449</v>
      </c>
      <c r="D99" s="79" t="s">
        <v>92</v>
      </c>
      <c r="E99" s="79" t="s">
        <v>396</v>
      </c>
      <c r="F99" s="79" t="s">
        <v>179</v>
      </c>
      <c r="G99" s="79">
        <v>29</v>
      </c>
      <c r="H99" s="79">
        <v>3</v>
      </c>
      <c r="I99" s="81">
        <v>1</v>
      </c>
      <c r="J99" s="82">
        <v>3</v>
      </c>
      <c r="K99" s="83"/>
      <c r="L99" s="84"/>
      <c r="M99" s="84"/>
      <c r="N99" s="85" t="s">
        <v>115</v>
      </c>
      <c r="O99" s="85">
        <v>1000</v>
      </c>
      <c r="P99" s="85"/>
      <c r="Q99" s="84"/>
      <c r="R99" s="86">
        <v>3</v>
      </c>
      <c r="S99" s="87"/>
      <c r="T99" s="88"/>
      <c r="U99" s="88"/>
      <c r="V99" s="89">
        <f t="shared" si="5"/>
        <v>0</v>
      </c>
      <c r="W99" s="89">
        <f t="shared" si="6"/>
        <v>0</v>
      </c>
      <c r="X99" s="90"/>
      <c r="Y99" s="82">
        <v>9</v>
      </c>
      <c r="Z99" s="82">
        <v>24</v>
      </c>
      <c r="AA99" s="82">
        <v>12</v>
      </c>
      <c r="AB99" s="90"/>
      <c r="AC99" s="91">
        <f t="shared" si="8"/>
        <v>6539.616</v>
      </c>
      <c r="AD99" s="91">
        <f t="shared" si="9"/>
        <v>0</v>
      </c>
      <c r="AE99" s="91">
        <f t="shared" si="7"/>
        <v>6539.616</v>
      </c>
      <c r="AF99"/>
    </row>
    <row r="100" spans="1:32" ht="24.95" customHeight="1" x14ac:dyDescent="0.4">
      <c r="A100" s="78">
        <v>97</v>
      </c>
      <c r="B100" s="79" t="s">
        <v>90</v>
      </c>
      <c r="C100" s="79" t="s">
        <v>468</v>
      </c>
      <c r="D100" s="79" t="s">
        <v>422</v>
      </c>
      <c r="E100" s="79" t="s">
        <v>396</v>
      </c>
      <c r="F100" s="79" t="s">
        <v>179</v>
      </c>
      <c r="G100" s="79">
        <v>29</v>
      </c>
      <c r="H100" s="79">
        <v>22</v>
      </c>
      <c r="I100" s="81">
        <v>1</v>
      </c>
      <c r="J100" s="82">
        <v>22</v>
      </c>
      <c r="K100" s="83"/>
      <c r="L100" s="84"/>
      <c r="M100" s="84"/>
      <c r="N100" s="85" t="s">
        <v>115</v>
      </c>
      <c r="O100" s="85">
        <v>1000</v>
      </c>
      <c r="P100" s="85"/>
      <c r="Q100" s="84"/>
      <c r="R100" s="86">
        <v>22</v>
      </c>
      <c r="S100" s="87"/>
      <c r="T100" s="88"/>
      <c r="U100" s="88"/>
      <c r="V100" s="89">
        <f t="shared" si="5"/>
        <v>0</v>
      </c>
      <c r="W100" s="89">
        <f t="shared" si="6"/>
        <v>0</v>
      </c>
      <c r="X100" s="90"/>
      <c r="Y100" s="82">
        <v>9</v>
      </c>
      <c r="Z100" s="82">
        <v>24</v>
      </c>
      <c r="AA100" s="82">
        <v>12</v>
      </c>
      <c r="AB100" s="90"/>
      <c r="AC100" s="91">
        <f t="shared" si="8"/>
        <v>47957.183999999994</v>
      </c>
      <c r="AD100" s="91">
        <f t="shared" si="9"/>
        <v>0</v>
      </c>
      <c r="AE100" s="91">
        <f t="shared" si="7"/>
        <v>47957.183999999994</v>
      </c>
      <c r="AF100"/>
    </row>
    <row r="101" spans="1:32" ht="24.95" customHeight="1" x14ac:dyDescent="0.4">
      <c r="A101" s="78">
        <v>98</v>
      </c>
      <c r="B101" s="79" t="s">
        <v>90</v>
      </c>
      <c r="C101" s="79" t="s">
        <v>214</v>
      </c>
      <c r="D101" s="79" t="s">
        <v>92</v>
      </c>
      <c r="E101" s="79" t="s">
        <v>97</v>
      </c>
      <c r="F101" s="79" t="s">
        <v>385</v>
      </c>
      <c r="G101" s="79">
        <v>42</v>
      </c>
      <c r="H101" s="79">
        <v>2</v>
      </c>
      <c r="I101" s="81">
        <v>2</v>
      </c>
      <c r="J101" s="82">
        <v>4</v>
      </c>
      <c r="K101" s="83"/>
      <c r="L101" s="84"/>
      <c r="M101" s="84"/>
      <c r="N101" s="85" t="s">
        <v>95</v>
      </c>
      <c r="O101" s="85">
        <v>5000</v>
      </c>
      <c r="P101" s="85"/>
      <c r="Q101" s="84"/>
      <c r="R101" s="86">
        <v>2</v>
      </c>
      <c r="S101" s="87"/>
      <c r="T101" s="88"/>
      <c r="U101" s="88"/>
      <c r="V101" s="89">
        <f t="shared" si="5"/>
        <v>0</v>
      </c>
      <c r="W101" s="89">
        <f t="shared" si="6"/>
        <v>0</v>
      </c>
      <c r="X101" s="90"/>
      <c r="Y101" s="82">
        <v>9</v>
      </c>
      <c r="Z101" s="82">
        <v>24</v>
      </c>
      <c r="AA101" s="82">
        <v>12</v>
      </c>
      <c r="AB101" s="90"/>
      <c r="AC101" s="91">
        <f t="shared" si="8"/>
        <v>12628.224</v>
      </c>
      <c r="AD101" s="91">
        <f t="shared" si="9"/>
        <v>0</v>
      </c>
      <c r="AE101" s="91">
        <f t="shared" si="7"/>
        <v>12628.224</v>
      </c>
      <c r="AF101"/>
    </row>
    <row r="102" spans="1:32" ht="24.95" customHeight="1" x14ac:dyDescent="0.4">
      <c r="A102" s="78">
        <v>99</v>
      </c>
      <c r="B102" s="79" t="s">
        <v>90</v>
      </c>
      <c r="C102" s="79" t="s">
        <v>214</v>
      </c>
      <c r="D102" s="79" t="s">
        <v>92</v>
      </c>
      <c r="E102" s="79" t="s">
        <v>396</v>
      </c>
      <c r="F102" s="79" t="s">
        <v>179</v>
      </c>
      <c r="G102" s="79">
        <v>29</v>
      </c>
      <c r="H102" s="79">
        <v>2</v>
      </c>
      <c r="I102" s="81">
        <v>1</v>
      </c>
      <c r="J102" s="82">
        <v>2</v>
      </c>
      <c r="K102" s="83"/>
      <c r="L102" s="84"/>
      <c r="M102" s="84"/>
      <c r="N102" s="85" t="s">
        <v>115</v>
      </c>
      <c r="O102" s="85">
        <v>1000</v>
      </c>
      <c r="P102" s="85"/>
      <c r="Q102" s="84"/>
      <c r="R102" s="86">
        <v>2</v>
      </c>
      <c r="S102" s="87"/>
      <c r="T102" s="88"/>
      <c r="U102" s="88"/>
      <c r="V102" s="89">
        <f t="shared" si="5"/>
        <v>0</v>
      </c>
      <c r="W102" s="89">
        <f t="shared" si="6"/>
        <v>0</v>
      </c>
      <c r="X102" s="90"/>
      <c r="Y102" s="82">
        <v>9</v>
      </c>
      <c r="Z102" s="82">
        <v>24</v>
      </c>
      <c r="AA102" s="82">
        <v>12</v>
      </c>
      <c r="AB102" s="90"/>
      <c r="AC102" s="91">
        <f t="shared" si="8"/>
        <v>4359.7440000000006</v>
      </c>
      <c r="AD102" s="91">
        <f t="shared" si="9"/>
        <v>0</v>
      </c>
      <c r="AE102" s="91">
        <f t="shared" si="7"/>
        <v>4359.7440000000006</v>
      </c>
      <c r="AF102"/>
    </row>
    <row r="103" spans="1:32" ht="24.95" customHeight="1" x14ac:dyDescent="0.4">
      <c r="A103" s="78">
        <v>100</v>
      </c>
      <c r="B103" s="79" t="s">
        <v>90</v>
      </c>
      <c r="C103" s="79" t="s">
        <v>469</v>
      </c>
      <c r="D103" s="79" t="s">
        <v>92</v>
      </c>
      <c r="E103" s="79" t="s">
        <v>470</v>
      </c>
      <c r="F103" s="79" t="s">
        <v>471</v>
      </c>
      <c r="G103" s="79">
        <v>34</v>
      </c>
      <c r="H103" s="79">
        <v>3</v>
      </c>
      <c r="I103" s="81">
        <v>4</v>
      </c>
      <c r="J103" s="82">
        <v>12</v>
      </c>
      <c r="K103" s="83"/>
      <c r="L103" s="84"/>
      <c r="M103" s="84"/>
      <c r="N103" s="85" t="s">
        <v>95</v>
      </c>
      <c r="O103" s="85">
        <v>1500</v>
      </c>
      <c r="P103" s="85"/>
      <c r="Q103" s="84"/>
      <c r="R103" s="86">
        <v>12</v>
      </c>
      <c r="S103" s="87"/>
      <c r="T103" s="88"/>
      <c r="U103" s="88"/>
      <c r="V103" s="89">
        <f t="shared" si="5"/>
        <v>0</v>
      </c>
      <c r="W103" s="89">
        <f t="shared" si="6"/>
        <v>0</v>
      </c>
      <c r="X103" s="90"/>
      <c r="Y103" s="82">
        <v>9</v>
      </c>
      <c r="Z103" s="82">
        <v>24</v>
      </c>
      <c r="AA103" s="82">
        <v>12</v>
      </c>
      <c r="AB103" s="90"/>
      <c r="AC103" s="91">
        <f t="shared" si="8"/>
        <v>30668.544000000002</v>
      </c>
      <c r="AD103" s="91">
        <f t="shared" si="9"/>
        <v>0</v>
      </c>
      <c r="AE103" s="91">
        <f t="shared" si="7"/>
        <v>30668.544000000002</v>
      </c>
      <c r="AF103"/>
    </row>
    <row r="104" spans="1:32" ht="24.95" customHeight="1" x14ac:dyDescent="0.4">
      <c r="A104" s="78">
        <v>101</v>
      </c>
      <c r="B104" s="79" t="s">
        <v>90</v>
      </c>
      <c r="C104" s="79" t="s">
        <v>469</v>
      </c>
      <c r="D104" s="79" t="s">
        <v>92</v>
      </c>
      <c r="E104" s="79" t="s">
        <v>396</v>
      </c>
      <c r="F104" s="79" t="s">
        <v>179</v>
      </c>
      <c r="G104" s="79">
        <v>29</v>
      </c>
      <c r="H104" s="79">
        <v>8</v>
      </c>
      <c r="I104" s="81">
        <v>1</v>
      </c>
      <c r="J104" s="82">
        <v>8</v>
      </c>
      <c r="K104" s="83"/>
      <c r="L104" s="84"/>
      <c r="M104" s="84"/>
      <c r="N104" s="85" t="s">
        <v>115</v>
      </c>
      <c r="O104" s="85">
        <v>1000</v>
      </c>
      <c r="P104" s="85"/>
      <c r="Q104" s="84"/>
      <c r="R104" s="86">
        <v>8</v>
      </c>
      <c r="S104" s="87"/>
      <c r="T104" s="88"/>
      <c r="U104" s="88"/>
      <c r="V104" s="89">
        <f t="shared" si="5"/>
        <v>0</v>
      </c>
      <c r="W104" s="89">
        <f t="shared" si="6"/>
        <v>0</v>
      </c>
      <c r="X104" s="90"/>
      <c r="Y104" s="82">
        <v>9</v>
      </c>
      <c r="Z104" s="82">
        <v>24</v>
      </c>
      <c r="AA104" s="82">
        <v>12</v>
      </c>
      <c r="AB104" s="90"/>
      <c r="AC104" s="91">
        <f t="shared" si="8"/>
        <v>17438.976000000002</v>
      </c>
      <c r="AD104" s="91">
        <f t="shared" si="9"/>
        <v>0</v>
      </c>
      <c r="AE104" s="91">
        <f t="shared" si="7"/>
        <v>17438.976000000002</v>
      </c>
      <c r="AF104"/>
    </row>
    <row r="105" spans="1:32" ht="24.95" customHeight="1" x14ac:dyDescent="0.4">
      <c r="A105" s="78">
        <v>102</v>
      </c>
      <c r="B105" s="79" t="s">
        <v>90</v>
      </c>
      <c r="C105" s="79" t="s">
        <v>419</v>
      </c>
      <c r="D105" s="79" t="s">
        <v>92</v>
      </c>
      <c r="E105" s="79" t="s">
        <v>97</v>
      </c>
      <c r="F105" s="79" t="s">
        <v>420</v>
      </c>
      <c r="G105" s="79">
        <v>42</v>
      </c>
      <c r="H105" s="79">
        <v>1</v>
      </c>
      <c r="I105" s="81">
        <v>1</v>
      </c>
      <c r="J105" s="82">
        <v>1</v>
      </c>
      <c r="K105" s="83"/>
      <c r="L105" s="84"/>
      <c r="M105" s="84"/>
      <c r="N105" s="85" t="s">
        <v>95</v>
      </c>
      <c r="O105" s="85">
        <v>2500</v>
      </c>
      <c r="P105" s="85"/>
      <c r="Q105" s="84"/>
      <c r="R105" s="86">
        <v>1</v>
      </c>
      <c r="S105" s="87"/>
      <c r="T105" s="88"/>
      <c r="U105" s="88"/>
      <c r="V105" s="89">
        <f t="shared" si="5"/>
        <v>0</v>
      </c>
      <c r="W105" s="89">
        <f t="shared" si="6"/>
        <v>0</v>
      </c>
      <c r="X105" s="90"/>
      <c r="Y105" s="82">
        <v>9</v>
      </c>
      <c r="Z105" s="82">
        <v>24</v>
      </c>
      <c r="AA105" s="82">
        <v>12</v>
      </c>
      <c r="AB105" s="90"/>
      <c r="AC105" s="91">
        <f t="shared" si="8"/>
        <v>3157.056</v>
      </c>
      <c r="AD105" s="91">
        <f t="shared" si="9"/>
        <v>0</v>
      </c>
      <c r="AE105" s="91">
        <f t="shared" si="7"/>
        <v>3157.056</v>
      </c>
      <c r="AF105"/>
    </row>
    <row r="106" spans="1:32" ht="24.95" customHeight="1" x14ac:dyDescent="0.4">
      <c r="A106" s="78">
        <v>103</v>
      </c>
      <c r="B106" s="79" t="s">
        <v>90</v>
      </c>
      <c r="C106" s="79" t="s">
        <v>356</v>
      </c>
      <c r="D106" s="79" t="s">
        <v>92</v>
      </c>
      <c r="E106" s="79" t="s">
        <v>97</v>
      </c>
      <c r="F106" s="79" t="s">
        <v>98</v>
      </c>
      <c r="G106" s="79">
        <v>42</v>
      </c>
      <c r="H106" s="79">
        <v>3</v>
      </c>
      <c r="I106" s="81">
        <v>1</v>
      </c>
      <c r="J106" s="82">
        <v>3</v>
      </c>
      <c r="K106" s="83"/>
      <c r="L106" s="84"/>
      <c r="M106" s="84"/>
      <c r="N106" s="85" t="s">
        <v>95</v>
      </c>
      <c r="O106" s="85">
        <v>2500</v>
      </c>
      <c r="P106" s="85"/>
      <c r="Q106" s="84"/>
      <c r="R106" s="86">
        <v>3</v>
      </c>
      <c r="S106" s="87"/>
      <c r="T106" s="88"/>
      <c r="U106" s="88"/>
      <c r="V106" s="89">
        <f t="shared" si="5"/>
        <v>0</v>
      </c>
      <c r="W106" s="89">
        <f t="shared" si="6"/>
        <v>0</v>
      </c>
      <c r="X106" s="90"/>
      <c r="Y106" s="82">
        <v>9</v>
      </c>
      <c r="Z106" s="82">
        <v>24</v>
      </c>
      <c r="AA106" s="82">
        <v>12</v>
      </c>
      <c r="AB106" s="90"/>
      <c r="AC106" s="91">
        <f t="shared" si="8"/>
        <v>9471.1679999999997</v>
      </c>
      <c r="AD106" s="91">
        <f t="shared" si="9"/>
        <v>0</v>
      </c>
      <c r="AE106" s="91">
        <f t="shared" si="7"/>
        <v>9471.1679999999997</v>
      </c>
      <c r="AF106"/>
    </row>
    <row r="107" spans="1:32" ht="24.95" customHeight="1" x14ac:dyDescent="0.4">
      <c r="A107" s="78">
        <v>104</v>
      </c>
      <c r="B107" s="79" t="s">
        <v>90</v>
      </c>
      <c r="C107" s="79" t="s">
        <v>472</v>
      </c>
      <c r="D107" s="79" t="s">
        <v>473</v>
      </c>
      <c r="E107" s="79" t="s">
        <v>97</v>
      </c>
      <c r="F107" s="79" t="s">
        <v>277</v>
      </c>
      <c r="G107" s="79">
        <v>42</v>
      </c>
      <c r="H107" s="79">
        <v>1</v>
      </c>
      <c r="I107" s="81">
        <v>1</v>
      </c>
      <c r="J107" s="82">
        <v>1</v>
      </c>
      <c r="K107" s="83"/>
      <c r="L107" s="84"/>
      <c r="M107" s="84"/>
      <c r="N107" s="85" t="s">
        <v>95</v>
      </c>
      <c r="O107" s="85">
        <v>2500</v>
      </c>
      <c r="P107" s="85"/>
      <c r="Q107" s="84"/>
      <c r="R107" s="86">
        <v>1</v>
      </c>
      <c r="S107" s="87"/>
      <c r="T107" s="88"/>
      <c r="U107" s="88"/>
      <c r="V107" s="89">
        <f t="shared" si="5"/>
        <v>0</v>
      </c>
      <c r="W107" s="89">
        <f t="shared" si="6"/>
        <v>0</v>
      </c>
      <c r="X107" s="90"/>
      <c r="Y107" s="82">
        <v>9</v>
      </c>
      <c r="Z107" s="82">
        <v>24</v>
      </c>
      <c r="AA107" s="82">
        <v>12</v>
      </c>
      <c r="AB107" s="90"/>
      <c r="AC107" s="91">
        <f t="shared" si="8"/>
        <v>3157.056</v>
      </c>
      <c r="AD107" s="91">
        <f t="shared" si="9"/>
        <v>0</v>
      </c>
      <c r="AE107" s="91">
        <f t="shared" si="7"/>
        <v>3157.056</v>
      </c>
      <c r="AF107"/>
    </row>
    <row r="108" spans="1:32" ht="24.95" customHeight="1" x14ac:dyDescent="0.4">
      <c r="A108" s="78">
        <v>105</v>
      </c>
      <c r="B108" s="79" t="s">
        <v>90</v>
      </c>
      <c r="C108" s="79" t="s">
        <v>472</v>
      </c>
      <c r="D108" s="79" t="s">
        <v>92</v>
      </c>
      <c r="E108" s="79" t="s">
        <v>97</v>
      </c>
      <c r="F108" s="79" t="s">
        <v>389</v>
      </c>
      <c r="G108" s="79">
        <v>42</v>
      </c>
      <c r="H108" s="79">
        <v>1</v>
      </c>
      <c r="I108" s="81">
        <v>1</v>
      </c>
      <c r="J108" s="82">
        <v>1</v>
      </c>
      <c r="K108" s="83"/>
      <c r="L108" s="84"/>
      <c r="M108" s="84"/>
      <c r="N108" s="85" t="s">
        <v>95</v>
      </c>
      <c r="O108" s="85">
        <v>2400</v>
      </c>
      <c r="P108" s="85"/>
      <c r="Q108" s="84"/>
      <c r="R108" s="86">
        <v>1</v>
      </c>
      <c r="S108" s="87"/>
      <c r="T108" s="88"/>
      <c r="U108" s="88"/>
      <c r="V108" s="89">
        <f t="shared" si="5"/>
        <v>0</v>
      </c>
      <c r="W108" s="89">
        <f t="shared" si="6"/>
        <v>0</v>
      </c>
      <c r="X108" s="90"/>
      <c r="Y108" s="82">
        <v>9</v>
      </c>
      <c r="Z108" s="82">
        <v>24</v>
      </c>
      <c r="AA108" s="82">
        <v>12</v>
      </c>
      <c r="AB108" s="90"/>
      <c r="AC108" s="91">
        <f t="shared" si="8"/>
        <v>3157.056</v>
      </c>
      <c r="AD108" s="91">
        <f t="shared" si="9"/>
        <v>0</v>
      </c>
      <c r="AE108" s="91">
        <f t="shared" si="7"/>
        <v>3157.056</v>
      </c>
      <c r="AF108"/>
    </row>
    <row r="109" spans="1:32" ht="24.95" customHeight="1" x14ac:dyDescent="0.4">
      <c r="A109" s="78">
        <v>106</v>
      </c>
      <c r="B109" s="79" t="s">
        <v>90</v>
      </c>
      <c r="C109" s="79" t="s">
        <v>455</v>
      </c>
      <c r="D109" s="79" t="s">
        <v>92</v>
      </c>
      <c r="E109" s="79" t="s">
        <v>396</v>
      </c>
      <c r="F109" s="79" t="s">
        <v>179</v>
      </c>
      <c r="G109" s="79">
        <v>29</v>
      </c>
      <c r="H109" s="79">
        <v>8</v>
      </c>
      <c r="I109" s="81">
        <v>1</v>
      </c>
      <c r="J109" s="82">
        <v>8</v>
      </c>
      <c r="K109" s="83"/>
      <c r="L109" s="84"/>
      <c r="M109" s="84"/>
      <c r="N109" s="85" t="s">
        <v>115</v>
      </c>
      <c r="O109" s="85">
        <v>1000</v>
      </c>
      <c r="P109" s="85"/>
      <c r="Q109" s="84"/>
      <c r="R109" s="86">
        <v>8</v>
      </c>
      <c r="S109" s="87"/>
      <c r="T109" s="88"/>
      <c r="U109" s="88"/>
      <c r="V109" s="89">
        <f t="shared" si="5"/>
        <v>0</v>
      </c>
      <c r="W109" s="89">
        <f t="shared" si="6"/>
        <v>0</v>
      </c>
      <c r="X109" s="90"/>
      <c r="Y109" s="82">
        <v>9</v>
      </c>
      <c r="Z109" s="82">
        <v>24</v>
      </c>
      <c r="AA109" s="82">
        <v>12</v>
      </c>
      <c r="AB109" s="90"/>
      <c r="AC109" s="91">
        <f t="shared" si="8"/>
        <v>17438.976000000002</v>
      </c>
      <c r="AD109" s="91">
        <f t="shared" si="9"/>
        <v>0</v>
      </c>
      <c r="AE109" s="91">
        <f t="shared" si="7"/>
        <v>17438.976000000002</v>
      </c>
      <c r="AF109"/>
    </row>
    <row r="110" spans="1:32" ht="24.95" customHeight="1" x14ac:dyDescent="0.4">
      <c r="A110" s="78">
        <v>107</v>
      </c>
      <c r="B110" s="79" t="s">
        <v>90</v>
      </c>
      <c r="C110" s="79" t="s">
        <v>474</v>
      </c>
      <c r="D110" s="79" t="s">
        <v>92</v>
      </c>
      <c r="E110" s="79" t="s">
        <v>97</v>
      </c>
      <c r="F110" s="79" t="s">
        <v>384</v>
      </c>
      <c r="G110" s="79">
        <v>42</v>
      </c>
      <c r="H110" s="79">
        <v>4</v>
      </c>
      <c r="I110" s="81">
        <v>2</v>
      </c>
      <c r="J110" s="82">
        <v>8</v>
      </c>
      <c r="K110" s="83"/>
      <c r="L110" s="84"/>
      <c r="M110" s="84"/>
      <c r="N110" s="85" t="s">
        <v>95</v>
      </c>
      <c r="O110" s="85">
        <v>2500</v>
      </c>
      <c r="P110" s="85"/>
      <c r="Q110" s="84"/>
      <c r="R110" s="86">
        <v>8</v>
      </c>
      <c r="S110" s="87"/>
      <c r="T110" s="88"/>
      <c r="U110" s="88"/>
      <c r="V110" s="89">
        <f t="shared" si="5"/>
        <v>0</v>
      </c>
      <c r="W110" s="89">
        <f t="shared" si="6"/>
        <v>0</v>
      </c>
      <c r="X110" s="90"/>
      <c r="Y110" s="82">
        <v>9</v>
      </c>
      <c r="Z110" s="82">
        <v>24</v>
      </c>
      <c r="AA110" s="82">
        <v>12</v>
      </c>
      <c r="AB110" s="90"/>
      <c r="AC110" s="91">
        <f t="shared" si="8"/>
        <v>25256.448</v>
      </c>
      <c r="AD110" s="91">
        <f t="shared" si="9"/>
        <v>0</v>
      </c>
      <c r="AE110" s="91">
        <f t="shared" si="7"/>
        <v>25256.448</v>
      </c>
      <c r="AF110"/>
    </row>
    <row r="111" spans="1:32" ht="24.95" customHeight="1" x14ac:dyDescent="0.4">
      <c r="A111" s="78">
        <v>108</v>
      </c>
      <c r="B111" s="79" t="s">
        <v>90</v>
      </c>
      <c r="C111" s="79" t="s">
        <v>428</v>
      </c>
      <c r="D111" s="79" t="s">
        <v>92</v>
      </c>
      <c r="E111" s="79" t="s">
        <v>97</v>
      </c>
      <c r="F111" s="79" t="s">
        <v>420</v>
      </c>
      <c r="G111" s="79">
        <v>42</v>
      </c>
      <c r="H111" s="79">
        <v>4</v>
      </c>
      <c r="I111" s="81">
        <v>1</v>
      </c>
      <c r="J111" s="82">
        <v>4</v>
      </c>
      <c r="K111" s="83"/>
      <c r="L111" s="84"/>
      <c r="M111" s="84"/>
      <c r="N111" s="85" t="s">
        <v>95</v>
      </c>
      <c r="O111" s="85">
        <v>2500</v>
      </c>
      <c r="P111" s="85"/>
      <c r="Q111" s="84"/>
      <c r="R111" s="86">
        <v>4</v>
      </c>
      <c r="S111" s="87"/>
      <c r="T111" s="88"/>
      <c r="U111" s="88"/>
      <c r="V111" s="89">
        <f t="shared" si="5"/>
        <v>0</v>
      </c>
      <c r="W111" s="89">
        <f t="shared" si="6"/>
        <v>0</v>
      </c>
      <c r="X111" s="90"/>
      <c r="Y111" s="82">
        <v>9</v>
      </c>
      <c r="Z111" s="82">
        <v>24</v>
      </c>
      <c r="AA111" s="82">
        <v>12</v>
      </c>
      <c r="AB111" s="90"/>
      <c r="AC111" s="91">
        <f t="shared" si="8"/>
        <v>12628.224</v>
      </c>
      <c r="AD111" s="91">
        <f t="shared" si="9"/>
        <v>0</v>
      </c>
      <c r="AE111" s="91">
        <f t="shared" si="7"/>
        <v>12628.224</v>
      </c>
      <c r="AF111"/>
    </row>
    <row r="112" spans="1:32" ht="24.95" customHeight="1" x14ac:dyDescent="0.4">
      <c r="A112" s="78">
        <v>109</v>
      </c>
      <c r="B112" s="79" t="s">
        <v>90</v>
      </c>
      <c r="C112" s="79" t="s">
        <v>428</v>
      </c>
      <c r="D112" s="79" t="s">
        <v>92</v>
      </c>
      <c r="E112" s="79" t="s">
        <v>97</v>
      </c>
      <c r="F112" s="79" t="s">
        <v>429</v>
      </c>
      <c r="G112" s="79">
        <v>42</v>
      </c>
      <c r="H112" s="79">
        <v>2</v>
      </c>
      <c r="I112" s="81">
        <v>1</v>
      </c>
      <c r="J112" s="82">
        <v>2</v>
      </c>
      <c r="K112" s="83"/>
      <c r="L112" s="84"/>
      <c r="M112" s="84"/>
      <c r="N112" s="85" t="s">
        <v>95</v>
      </c>
      <c r="O112" s="85">
        <v>2400</v>
      </c>
      <c r="P112" s="85"/>
      <c r="Q112" s="84"/>
      <c r="R112" s="86">
        <v>2</v>
      </c>
      <c r="S112" s="87"/>
      <c r="T112" s="88"/>
      <c r="U112" s="88"/>
      <c r="V112" s="89">
        <f t="shared" si="5"/>
        <v>0</v>
      </c>
      <c r="W112" s="89">
        <f t="shared" si="6"/>
        <v>0</v>
      </c>
      <c r="X112" s="90"/>
      <c r="Y112" s="82">
        <v>9</v>
      </c>
      <c r="Z112" s="82">
        <v>24</v>
      </c>
      <c r="AA112" s="82">
        <v>12</v>
      </c>
      <c r="AB112" s="90"/>
      <c r="AC112" s="91">
        <f t="shared" si="8"/>
        <v>6314.1120000000001</v>
      </c>
      <c r="AD112" s="91">
        <f t="shared" si="9"/>
        <v>0</v>
      </c>
      <c r="AE112" s="91">
        <f t="shared" si="7"/>
        <v>6314.1120000000001</v>
      </c>
      <c r="AF112"/>
    </row>
    <row r="113" spans="1:32" ht="24.95" customHeight="1" x14ac:dyDescent="0.4">
      <c r="A113" s="78">
        <v>110</v>
      </c>
      <c r="B113" s="79" t="s">
        <v>90</v>
      </c>
      <c r="C113" s="79" t="s">
        <v>411</v>
      </c>
      <c r="D113" s="79" t="s">
        <v>92</v>
      </c>
      <c r="E113" s="79" t="s">
        <v>396</v>
      </c>
      <c r="F113" s="79" t="s">
        <v>179</v>
      </c>
      <c r="G113" s="79">
        <v>29</v>
      </c>
      <c r="H113" s="79">
        <v>4</v>
      </c>
      <c r="I113" s="81">
        <v>1</v>
      </c>
      <c r="J113" s="82">
        <v>4</v>
      </c>
      <c r="K113" s="83"/>
      <c r="L113" s="84"/>
      <c r="M113" s="84"/>
      <c r="N113" s="85" t="s">
        <v>115</v>
      </c>
      <c r="O113" s="85">
        <v>1000</v>
      </c>
      <c r="P113" s="85"/>
      <c r="Q113" s="84"/>
      <c r="R113" s="86">
        <v>4</v>
      </c>
      <c r="S113" s="87"/>
      <c r="T113" s="88"/>
      <c r="U113" s="88"/>
      <c r="V113" s="89">
        <f t="shared" si="5"/>
        <v>0</v>
      </c>
      <c r="W113" s="89">
        <f t="shared" si="6"/>
        <v>0</v>
      </c>
      <c r="X113" s="90"/>
      <c r="Y113" s="82">
        <v>9</v>
      </c>
      <c r="Z113" s="82">
        <v>24</v>
      </c>
      <c r="AA113" s="82">
        <v>12</v>
      </c>
      <c r="AB113" s="90"/>
      <c r="AC113" s="91">
        <f t="shared" si="8"/>
        <v>8719.4880000000012</v>
      </c>
      <c r="AD113" s="91">
        <f t="shared" si="9"/>
        <v>0</v>
      </c>
      <c r="AE113" s="91">
        <f t="shared" si="7"/>
        <v>8719.4880000000012</v>
      </c>
      <c r="AF113"/>
    </row>
    <row r="114" spans="1:32" ht="24.95" customHeight="1" x14ac:dyDescent="0.4">
      <c r="A114" s="78">
        <v>111</v>
      </c>
      <c r="B114" s="79" t="s">
        <v>90</v>
      </c>
      <c r="C114" s="79" t="s">
        <v>475</v>
      </c>
      <c r="D114" s="79" t="s">
        <v>92</v>
      </c>
      <c r="E114" s="79" t="s">
        <v>396</v>
      </c>
      <c r="F114" s="79" t="s">
        <v>179</v>
      </c>
      <c r="G114" s="79">
        <v>29</v>
      </c>
      <c r="H114" s="79">
        <v>3</v>
      </c>
      <c r="I114" s="81">
        <v>1</v>
      </c>
      <c r="J114" s="82">
        <v>3</v>
      </c>
      <c r="K114" s="83"/>
      <c r="L114" s="84"/>
      <c r="M114" s="84"/>
      <c r="N114" s="85" t="s">
        <v>115</v>
      </c>
      <c r="O114" s="85">
        <v>1000</v>
      </c>
      <c r="P114" s="85"/>
      <c r="Q114" s="84"/>
      <c r="R114" s="86">
        <v>3</v>
      </c>
      <c r="S114" s="87"/>
      <c r="T114" s="88"/>
      <c r="U114" s="88"/>
      <c r="V114" s="89">
        <f t="shared" si="5"/>
        <v>0</v>
      </c>
      <c r="W114" s="89">
        <f t="shared" si="6"/>
        <v>0</v>
      </c>
      <c r="X114" s="90"/>
      <c r="Y114" s="82">
        <v>9</v>
      </c>
      <c r="Z114" s="82">
        <v>24</v>
      </c>
      <c r="AA114" s="82">
        <v>12</v>
      </c>
      <c r="AB114" s="90"/>
      <c r="AC114" s="91">
        <f t="shared" si="8"/>
        <v>6539.616</v>
      </c>
      <c r="AD114" s="91">
        <f t="shared" si="9"/>
        <v>0</v>
      </c>
      <c r="AE114" s="91">
        <f t="shared" si="7"/>
        <v>6539.616</v>
      </c>
      <c r="AF114"/>
    </row>
    <row r="115" spans="1:32" ht="24.95" customHeight="1" x14ac:dyDescent="0.4">
      <c r="A115" s="78">
        <v>112</v>
      </c>
      <c r="B115" s="79" t="s">
        <v>238</v>
      </c>
      <c r="C115" s="79" t="s">
        <v>476</v>
      </c>
      <c r="D115" s="79" t="s">
        <v>92</v>
      </c>
      <c r="E115" s="79" t="s">
        <v>477</v>
      </c>
      <c r="F115" s="79" t="s">
        <v>478</v>
      </c>
      <c r="G115" s="79">
        <v>90</v>
      </c>
      <c r="H115" s="79">
        <v>3</v>
      </c>
      <c r="I115" s="81">
        <v>1</v>
      </c>
      <c r="J115" s="82">
        <v>3</v>
      </c>
      <c r="K115" s="83"/>
      <c r="L115" s="84"/>
      <c r="M115" s="84"/>
      <c r="N115" s="85" t="s">
        <v>115</v>
      </c>
      <c r="O115" s="85">
        <v>1000</v>
      </c>
      <c r="P115" s="85"/>
      <c r="Q115" s="84"/>
      <c r="R115" s="86">
        <v>3</v>
      </c>
      <c r="S115" s="87"/>
      <c r="T115" s="88"/>
      <c r="U115" s="88"/>
      <c r="V115" s="89">
        <f t="shared" si="5"/>
        <v>0</v>
      </c>
      <c r="W115" s="89">
        <f t="shared" si="6"/>
        <v>0</v>
      </c>
      <c r="X115" s="90"/>
      <c r="Y115" s="82">
        <v>9</v>
      </c>
      <c r="Z115" s="82">
        <v>24</v>
      </c>
      <c r="AA115" s="82">
        <v>12</v>
      </c>
      <c r="AB115" s="90"/>
      <c r="AC115" s="91">
        <f t="shared" si="8"/>
        <v>20295.36</v>
      </c>
      <c r="AD115" s="91">
        <f t="shared" si="9"/>
        <v>0</v>
      </c>
      <c r="AE115" s="91">
        <f t="shared" si="7"/>
        <v>20295.36</v>
      </c>
      <c r="AF115"/>
    </row>
    <row r="116" spans="1:32" ht="24.95" customHeight="1" x14ac:dyDescent="0.4">
      <c r="A116" s="78">
        <v>113</v>
      </c>
      <c r="B116" s="79" t="s">
        <v>238</v>
      </c>
      <c r="C116" s="79" t="s">
        <v>479</v>
      </c>
      <c r="D116" s="79" t="s">
        <v>92</v>
      </c>
      <c r="E116" s="79" t="s">
        <v>480</v>
      </c>
      <c r="F116" s="79" t="s">
        <v>481</v>
      </c>
      <c r="G116" s="79">
        <v>14</v>
      </c>
      <c r="H116" s="79">
        <v>4</v>
      </c>
      <c r="I116" s="81">
        <v>1</v>
      </c>
      <c r="J116" s="82">
        <v>4</v>
      </c>
      <c r="K116" s="83"/>
      <c r="L116" s="84"/>
      <c r="M116" s="84"/>
      <c r="N116" s="85" t="s">
        <v>95</v>
      </c>
      <c r="O116" s="85">
        <v>700</v>
      </c>
      <c r="P116" s="85"/>
      <c r="Q116" s="84"/>
      <c r="R116" s="86">
        <v>4</v>
      </c>
      <c r="S116" s="87"/>
      <c r="T116" s="88"/>
      <c r="U116" s="88"/>
      <c r="V116" s="89">
        <f t="shared" si="5"/>
        <v>0</v>
      </c>
      <c r="W116" s="89">
        <f t="shared" si="6"/>
        <v>0</v>
      </c>
      <c r="X116" s="90"/>
      <c r="Y116" s="82">
        <v>9</v>
      </c>
      <c r="Z116" s="82">
        <v>24</v>
      </c>
      <c r="AA116" s="82">
        <v>12</v>
      </c>
      <c r="AB116" s="90"/>
      <c r="AC116" s="91">
        <f t="shared" si="8"/>
        <v>4209.4079999999994</v>
      </c>
      <c r="AD116" s="91">
        <f t="shared" si="9"/>
        <v>0</v>
      </c>
      <c r="AE116" s="91">
        <f t="shared" si="7"/>
        <v>4209.4079999999994</v>
      </c>
      <c r="AF116"/>
    </row>
    <row r="117" spans="1:32" ht="36.75" customHeight="1" x14ac:dyDescent="0.4">
      <c r="A117" s="92"/>
      <c r="B117" s="93"/>
      <c r="C117" s="93"/>
      <c r="D117" s="93"/>
      <c r="E117" s="93"/>
      <c r="L117" s="94"/>
      <c r="S117" s="95"/>
      <c r="T117" s="95"/>
      <c r="U117" s="95"/>
      <c r="V117" s="96"/>
      <c r="W117" s="96"/>
      <c r="X117" s="90"/>
      <c r="AB117" s="90"/>
      <c r="AC117" s="97">
        <f>SUM(AC4:AC116)</f>
        <v>2790085.8239999977</v>
      </c>
      <c r="AD117" s="97">
        <f>SUM(AD4:AD116)</f>
        <v>0</v>
      </c>
      <c r="AE117" s="97">
        <f>SUM(AE4:AE116)</f>
        <v>2790085.8239999977</v>
      </c>
      <c r="AF117"/>
    </row>
    <row r="119" spans="1:32" x14ac:dyDescent="0.4">
      <c r="U119" s="117" t="s">
        <v>160</v>
      </c>
      <c r="V119" s="118"/>
      <c r="W119" s="119"/>
      <c r="X119" s="99">
        <f>SUM(V4:V116)</f>
        <v>0</v>
      </c>
    </row>
    <row r="120" spans="1:32" x14ac:dyDescent="0.4">
      <c r="U120" s="117" t="s">
        <v>161</v>
      </c>
      <c r="V120" s="118"/>
      <c r="W120" s="119"/>
      <c r="X120" s="99">
        <f>SUM(W4:W116)</f>
        <v>0</v>
      </c>
    </row>
    <row r="121" spans="1:32" x14ac:dyDescent="0.4">
      <c r="U121" s="117" t="s">
        <v>38</v>
      </c>
      <c r="V121" s="118"/>
      <c r="W121" s="119"/>
      <c r="X121" s="100"/>
    </row>
    <row r="122" spans="1:32" x14ac:dyDescent="0.4">
      <c r="U122" s="117" t="s">
        <v>39</v>
      </c>
      <c r="V122" s="118"/>
      <c r="W122" s="119"/>
      <c r="X122" s="100"/>
    </row>
    <row r="123" spans="1:32" x14ac:dyDescent="0.4">
      <c r="U123" s="117" t="s">
        <v>40</v>
      </c>
      <c r="V123" s="118"/>
      <c r="W123" s="119"/>
      <c r="X123" s="100"/>
    </row>
    <row r="124" spans="1:32" x14ac:dyDescent="0.4">
      <c r="U124" s="117" t="s">
        <v>162</v>
      </c>
      <c r="V124" s="118"/>
      <c r="W124" s="119"/>
      <c r="X124" s="100"/>
    </row>
    <row r="125" spans="1:32" x14ac:dyDescent="0.4">
      <c r="U125" s="117" t="s">
        <v>163</v>
      </c>
      <c r="V125" s="118"/>
      <c r="W125" s="119"/>
      <c r="X125" s="99">
        <f>SUM(X119:X124)</f>
        <v>0</v>
      </c>
    </row>
    <row r="126" spans="1:32" x14ac:dyDescent="0.4">
      <c r="U126" s="117" t="s">
        <v>164</v>
      </c>
      <c r="V126" s="118"/>
      <c r="W126" s="119"/>
      <c r="X126" s="99">
        <f>X125*1.1</f>
        <v>0</v>
      </c>
    </row>
  </sheetData>
  <autoFilter ref="A3:AF3"/>
  <mergeCells count="13">
    <mergeCell ref="AE2:AE3"/>
    <mergeCell ref="U126:W126"/>
    <mergeCell ref="U120:W120"/>
    <mergeCell ref="U121:W121"/>
    <mergeCell ref="U122:W122"/>
    <mergeCell ref="U123:W123"/>
    <mergeCell ref="U124:W124"/>
    <mergeCell ref="U125:W125"/>
    <mergeCell ref="U119:W119"/>
    <mergeCell ref="E2:J2"/>
    <mergeCell ref="L2:R2"/>
    <mergeCell ref="Y2:AA2"/>
    <mergeCell ref="AC2:AD2"/>
  </mergeCells>
  <phoneticPr fontId="5"/>
  <conditionalFormatting sqref="B4:J116 L4:R116">
    <cfRule type="containsBlanks" dxfId="15" priority="2">
      <formula>LEN(TRIM(B4))=0</formula>
    </cfRule>
  </conditionalFormatting>
  <conditionalFormatting sqref="Y4:AA116">
    <cfRule type="containsBlanks" dxfId="14" priority="1">
      <formula>LEN(TRIM(Y4))=0</formula>
    </cfRule>
  </conditionalFormatting>
  <dataValidations count="1">
    <dataValidation type="list" allowBlank="1" showInputMessage="1" showErrorMessage="1" sqref="L4:L11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27</vt:i4>
      </vt:variant>
    </vt:vector>
  </HeadingPairs>
  <TitlesOfParts>
    <vt:vector size="43" baseType="lpstr">
      <vt:lpstr>様式4-３ (C施設群)</vt:lpstr>
      <vt:lpstr>様式4-5(C施設群 )</vt:lpstr>
      <vt:lpstr>【様式4-6】市立学習小学校</vt:lpstr>
      <vt:lpstr>【様式4-6】淡路市子育て支援センター</vt:lpstr>
      <vt:lpstr>【様式4-6】仮屋保育所</vt:lpstr>
      <vt:lpstr>【様式4-6】市立東浦中学校</vt:lpstr>
      <vt:lpstr>【様式4-6】東浦保健センター</vt:lpstr>
      <vt:lpstr>【様式4-6】浦保育所</vt:lpstr>
      <vt:lpstr>【様式4-6】サンシャインホール</vt:lpstr>
      <vt:lpstr>【様式4-6】東浦図書館</vt:lpstr>
      <vt:lpstr>【様式4-6】東浦バスターミナル</vt:lpstr>
      <vt:lpstr>【様式4-6】中浜稔猫美術館</vt:lpstr>
      <vt:lpstr>【様式4-6】ひがしうら陶芸体験館</vt:lpstr>
      <vt:lpstr>【様式4-6】淡路市役所東浦事務所</vt:lpstr>
      <vt:lpstr>【様式4-6】市立浦小学校</vt:lpstr>
      <vt:lpstr>Sheet1</vt:lpstr>
      <vt:lpstr>'【様式4-6】サンシャインホール'!Print_Area</vt:lpstr>
      <vt:lpstr>'【様式4-6】ひがしうら陶芸体験館'!Print_Area</vt:lpstr>
      <vt:lpstr>'【様式4-6】浦保育所'!Print_Area</vt:lpstr>
      <vt:lpstr>'【様式4-6】仮屋保育所'!Print_Area</vt:lpstr>
      <vt:lpstr>'【様式4-6】市立浦小学校'!Print_Area</vt:lpstr>
      <vt:lpstr>'【様式4-6】市立学習小学校'!Print_Area</vt:lpstr>
      <vt:lpstr>'【様式4-6】市立東浦中学校'!Print_Area</vt:lpstr>
      <vt:lpstr>'【様式4-6】淡路市子育て支援センター'!Print_Area</vt:lpstr>
      <vt:lpstr>'【様式4-6】淡路市役所東浦事務所'!Print_Area</vt:lpstr>
      <vt:lpstr>'【様式4-6】中浜稔猫美術館'!Print_Area</vt:lpstr>
      <vt:lpstr>'【様式4-6】東浦バスターミナル'!Print_Area</vt:lpstr>
      <vt:lpstr>'【様式4-6】東浦図書館'!Print_Area</vt:lpstr>
      <vt:lpstr>'【様式4-6】東浦保健センター'!Print_Area</vt:lpstr>
      <vt:lpstr>'様式4-5(C施設群 )'!Print_Area</vt:lpstr>
      <vt:lpstr>'【様式4-6】サンシャインホール'!Print_Titles</vt:lpstr>
      <vt:lpstr>'【様式4-6】ひがしうら陶芸体験館'!Print_Titles</vt:lpstr>
      <vt:lpstr>'【様式4-6】浦保育所'!Print_Titles</vt:lpstr>
      <vt:lpstr>'【様式4-6】仮屋保育所'!Print_Titles</vt:lpstr>
      <vt:lpstr>'【様式4-6】市立浦小学校'!Print_Titles</vt:lpstr>
      <vt:lpstr>'【様式4-6】市立学習小学校'!Print_Titles</vt:lpstr>
      <vt:lpstr>'【様式4-6】市立東浦中学校'!Print_Titles</vt:lpstr>
      <vt:lpstr>'【様式4-6】淡路市子育て支援センター'!Print_Titles</vt:lpstr>
      <vt:lpstr>'【様式4-6】淡路市役所東浦事務所'!Print_Titles</vt:lpstr>
      <vt:lpstr>'【様式4-6】中浜稔猫美術館'!Print_Titles</vt:lpstr>
      <vt:lpstr>'【様式4-6】東浦バスターミナル'!Print_Titles</vt:lpstr>
      <vt:lpstr>'【様式4-6】東浦図書館'!Print_Titles</vt:lpstr>
      <vt:lpstr>'【様式4-6】東浦保健センター'!Print_Titles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0367</dc:creator>
  <cp:lastModifiedBy>0367</cp:lastModifiedBy>
  <dcterms:created xsi:type="dcterms:W3CDTF">2025-06-30T07:43:11Z</dcterms:created>
  <dcterms:modified xsi:type="dcterms:W3CDTF">2025-07-21T23:58:21Z</dcterms:modified>
</cp:coreProperties>
</file>