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FSV01\UserData$\0367\マイ ドキュメント\森　健至\生活環境課\脱炭素\ＬＥＤ化事業\淡路市版\完成\修正版\審査会終了後\"/>
    </mc:Choice>
  </mc:AlternateContent>
  <bookViews>
    <workbookView xWindow="0" yWindow="0" windowWidth="14370" windowHeight="7335"/>
  </bookViews>
  <sheets>
    <sheet name="様式4-３ (D施設群)" sheetId="2" r:id="rId1"/>
    <sheet name="様式4-5(D施設群 )" sheetId="3" r:id="rId2"/>
    <sheet name="【様式4-6】鵜崎中継ポンプ場" sheetId="4" r:id="rId3"/>
    <sheet name="【様式4-6】淡路・東浦浄化センター" sheetId="5" r:id="rId4"/>
    <sheet name="【様式4-6】大磯機中継ポンプ場" sheetId="6" r:id="rId5"/>
    <sheet name="【様式4-6】 津名浄化センター" sheetId="7" r:id="rId6"/>
    <sheet name="【様式4-6】 北淡浄化センター" sheetId="8" r:id="rId7"/>
    <sheet name="【様式4-6】 一宮浄化センター" sheetId="9" r:id="rId8"/>
    <sheet name="【様式4-6】 草香・明神浄化センター" sheetId="10" r:id="rId9"/>
    <sheet name="Sheet1" sheetId="1" r:id="rId10"/>
  </sheets>
  <externalReferences>
    <externalReference r:id="rId11"/>
    <externalReference r:id="rId12"/>
  </externalReferences>
  <definedNames>
    <definedName name="__3__123Graph_ACHART_1" hidden="1">#REF!</definedName>
    <definedName name="_1__123Graph_ACHART_1" hidden="1">#N/A</definedName>
    <definedName name="_10___0__123Graph_CCHAR" hidden="1">#REF!</definedName>
    <definedName name="_10__123Graph_BCHART_1" hidden="1">#REF!</definedName>
    <definedName name="_10__123Graph_DCHART_1" hidden="1">#REF!</definedName>
    <definedName name="_10_0__123Graph_CCHAR" hidden="1">#REF!</definedName>
    <definedName name="_10_123Graph_XCHAR" hidden="1">#REF!</definedName>
    <definedName name="_101_0__123Graph_BCHAR" hidden="1">#REF!</definedName>
    <definedName name="_102__123Graph_DCHART_1" hidden="1">#REF!</definedName>
    <definedName name="_103_0__123Graph_CCHAR" hidden="1">#REF!</definedName>
    <definedName name="_105_0__123Graph_DCHAR" hidden="1">#REF!</definedName>
    <definedName name="_107_0__123Graph_XCHAR" hidden="1">#REF!</definedName>
    <definedName name="_108__123Graph_XCHART_1" hidden="1">#REF!</definedName>
    <definedName name="_109__123Graph_Xｸﾞﾗﾌ_2" hidden="1">#REF!</definedName>
    <definedName name="_11___0__123Graph_BCHAR" hidden="1">#REF!</definedName>
    <definedName name="_11___0__123Graph_CCHAR" hidden="1">#REF!</definedName>
    <definedName name="_11__123Graph_Aｸﾞﾗﾌ_2" hidden="1">#REF!</definedName>
    <definedName name="_11__123Graph_XCHART_1" hidden="1">#REF!</definedName>
    <definedName name="_11_0__123Graph_DCHAR" hidden="1">#REF!</definedName>
    <definedName name="_11_123Graph_XCHAR" hidden="1">#REF!</definedName>
    <definedName name="_110__123Graph_Xｸﾞﾗﾌ_4" hidden="1">#REF!</definedName>
    <definedName name="_12___0__123Graph_DCHAR" hidden="1">#REF!</definedName>
    <definedName name="_12__123Graph_ACHART_1" hidden="1">#REF!</definedName>
    <definedName name="_12__123Graph_Aｸﾞﾗﾌ_3" hidden="1">#REF!</definedName>
    <definedName name="_12__123Graph_XCHART_1" hidden="1">#REF!</definedName>
    <definedName name="_12_0__123Graph_ACHAR" hidden="1">#REF!</definedName>
    <definedName name="_12_0__123Graph_XCHAR" hidden="1">#REF!</definedName>
    <definedName name="_12_123Graph_CCHAR" hidden="1">#REF!</definedName>
    <definedName name="_121___0__123Graph_ACHAR" hidden="1">#REF!</definedName>
    <definedName name="_122___0__123Graph_ACHAR" hidden="1">#REF!</definedName>
    <definedName name="_13___0__123Graph_CCHAR" hidden="1">#REF!</definedName>
    <definedName name="_13___0__123Graph_DCHAR" hidden="1">#REF!</definedName>
    <definedName name="_13_0__123Graph_ACHAR" hidden="1">#REF!</definedName>
    <definedName name="_13_0__123Graph_BCHAR" hidden="1">#REF!</definedName>
    <definedName name="_133___0__123Graph_BCHAR" hidden="1">#REF!</definedName>
    <definedName name="_134___0__123Graph_BCHAR" hidden="1">#REF!</definedName>
    <definedName name="_14___0__123Graph_XCHAR" hidden="1">#REF!</definedName>
    <definedName name="_14__123Graph_Aｸﾞﾗﾌ_4" hidden="1">#REF!</definedName>
    <definedName name="_14__123Graph_CCHART_1" hidden="1">#REF!</definedName>
    <definedName name="_14_0__123Graph_BCHAR" hidden="1">#REF!</definedName>
    <definedName name="_14_0__123Graph_CCHAR" hidden="1">#REF!</definedName>
    <definedName name="_145___0__123Graph_CCHAR" hidden="1">#REF!</definedName>
    <definedName name="_146___0__123Graph_CCHAR" hidden="1">#REF!</definedName>
    <definedName name="_15___0__123Graph_DCHAR" hidden="1">#REF!</definedName>
    <definedName name="_15___0__123Graph_XCHAR" hidden="1">#REF!</definedName>
    <definedName name="_15_0__123Graph_CCHAR" hidden="1">#REF!</definedName>
    <definedName name="_15_0__123Graph_DCHAR" hidden="1">#REF!</definedName>
    <definedName name="_157___0__123Graph_DCHAR" hidden="1">#REF!</definedName>
    <definedName name="_158___0__123Graph_DCHAR" hidden="1">#REF!</definedName>
    <definedName name="_16______123Graph_ACHAR" hidden="1">#REF!</definedName>
    <definedName name="_16_0__123Graph_DCHAR" hidden="1">#REF!</definedName>
    <definedName name="_16_0__123Graph_XCHAR" hidden="1">#REF!</definedName>
    <definedName name="_16_123Graph_BCHAR" hidden="1">#REF!</definedName>
    <definedName name="_16_123Graph_DCHAR" hidden="1">#REF!</definedName>
    <definedName name="_169___0__123Graph_XCHAR" hidden="1">#REF!</definedName>
    <definedName name="_17___0__123Graph_XCHAR" hidden="1">#REF!</definedName>
    <definedName name="_17_0__123Graph_ACHAR" hidden="1">#REF!</definedName>
    <definedName name="_17_0__123Graph_XCHAR" hidden="1">#REF!</definedName>
    <definedName name="_170___0__123Graph_XCHAR" hidden="1">#REF!</definedName>
    <definedName name="_18___123Graph_ACHART_1" hidden="1">#REF!</definedName>
    <definedName name="_18__123Graph_BCHART_1" hidden="1">#REF!</definedName>
    <definedName name="_18__123Graph_DCHART_1" hidden="1">#REF!</definedName>
    <definedName name="_18_0__123Graph_ACHAR" hidden="1">#REF!</definedName>
    <definedName name="_19__123Graph_Bｸﾞﾗﾌ_1" hidden="1">#REF!</definedName>
    <definedName name="_19_0__123Graph_ACHAR" hidden="1">#REF!</definedName>
    <definedName name="_2__123Graph_BCHART_1" hidden="1">#N/A</definedName>
    <definedName name="_2_123Graph_ACHAR" hidden="1">#REF!</definedName>
    <definedName name="_20______123Graph_BCHAR" hidden="1">#REF!</definedName>
    <definedName name="_20__123Graph_BCHART_1" hidden="1">#REF!</definedName>
    <definedName name="_20_123Graph_XCHAR" hidden="1">#REF!</definedName>
    <definedName name="_209_0__123Graph_ACHAR" hidden="1">#REF!</definedName>
    <definedName name="_21__123Graph_Bｸﾞﾗﾌ_2" hidden="1">#REF!</definedName>
    <definedName name="_21_0__123Graph_BCHAR" hidden="1">#REF!</definedName>
    <definedName name="_21_0__123Graph_CCHAR" hidden="1">#REF!</definedName>
    <definedName name="_210_0__123Graph_ACHAR" hidden="1">#REF!</definedName>
    <definedName name="_22___123Graph_BCHART_1" hidden="1">#REF!</definedName>
    <definedName name="_22__123Graph_Bｸﾞﾗﾌ_3" hidden="1">#REF!</definedName>
    <definedName name="_22__123Graph_XCHART_1" hidden="1">#REF!</definedName>
    <definedName name="_22_0__123Graph_ACHAR" hidden="1">#REF!</definedName>
    <definedName name="_22_0__123Graph_BCHAR" hidden="1">#REF!</definedName>
    <definedName name="_221_0__123Graph_BCHAR" hidden="1">#REF!</definedName>
    <definedName name="_222_0__123Graph_BCHAR" hidden="1">#REF!</definedName>
    <definedName name="_23_0__123Graph_BCHAR" hidden="1">#REF!</definedName>
    <definedName name="_233_0__123Graph_CCHAR" hidden="1">#REF!</definedName>
    <definedName name="_234_0__123Graph_CCHAR" hidden="1">#REF!</definedName>
    <definedName name="_24______123Graph_CCHAR" hidden="1">#REF!</definedName>
    <definedName name="_24__123Graph_Bｸﾞﾗﾌ_4" hidden="1">#REF!</definedName>
    <definedName name="_24_0__123Graph_ACHAR" hidden="1">#REF!</definedName>
    <definedName name="_24_123Graph_CCHAR" hidden="1">#REF!</definedName>
    <definedName name="_245_0__123Graph_DCHAR" hidden="1">#REF!</definedName>
    <definedName name="_246_0__123Graph_DCHAR" hidden="1">#REF!</definedName>
    <definedName name="_25_0__123Graph_BCHAR" hidden="1">#REF!</definedName>
    <definedName name="_25_0__123Graph_CCHAR" hidden="1">#REF!</definedName>
    <definedName name="_257_0__123Graph_XCHAR" hidden="1">#REF!</definedName>
    <definedName name="_258_0__123Graph_XCHAR" hidden="1">#REF!</definedName>
    <definedName name="_26___123Graph_CCHART_1" hidden="1">#REF!</definedName>
    <definedName name="_26_0__123Graph_BCHAR" hidden="1">#REF!</definedName>
    <definedName name="_26_0__123Graph_CCHAR" hidden="1">#REF!</definedName>
    <definedName name="_26_123Graph_CCHAR" hidden="1">#REF!</definedName>
    <definedName name="_27_0__123Graph_CCHAR" hidden="1">#REF!</definedName>
    <definedName name="_28______123Graph_DCHAR" hidden="1">#REF!</definedName>
    <definedName name="_28__123Graph_CCHART_1" hidden="1">#REF!</definedName>
    <definedName name="_28_0__123Graph_CCHAR" hidden="1">#REF!</definedName>
    <definedName name="_28_0__123Graph_DCHAR" hidden="1">#REF!</definedName>
    <definedName name="_29__123Graph_Cｸﾞﾗﾌ_1" hidden="1">#REF!</definedName>
    <definedName name="_29_0__123Graph_DCHAR" hidden="1">#REF!</definedName>
    <definedName name="_3__123Graph_ACHART_1" hidden="1">#REF!</definedName>
    <definedName name="_3__123Graph_CCHART_1" hidden="1">#N/A</definedName>
    <definedName name="_3_123Graph_ACHAR" hidden="1">#REF!</definedName>
    <definedName name="_30___123Graph_DCHART_1" hidden="1">#REF!</definedName>
    <definedName name="_30_0__123Graph_DCHAR" hidden="1">#REF!</definedName>
    <definedName name="_31__123Graph_Cｸﾞﾗﾌ_2" hidden="1">#REF!</definedName>
    <definedName name="_31_0__123Graph_DCHAR" hidden="1">#REF!</definedName>
    <definedName name="_32______123Graph_XCHAR" hidden="1">#REF!</definedName>
    <definedName name="_32__123Graph_Cｸﾞﾗﾌ_3" hidden="1">#REF!</definedName>
    <definedName name="_32_0__123Graph_XCHAR" hidden="1">#REF!</definedName>
    <definedName name="_32_123Graph_DCHAR" hidden="1">#REF!</definedName>
    <definedName name="_33_0__123Graph_XCHAR" hidden="1">#REF!</definedName>
    <definedName name="_34___123Graph_XCHART_1" hidden="1">#REF!</definedName>
    <definedName name="_34__123Graph_Cｸﾞﾗﾌ_4" hidden="1">#REF!</definedName>
    <definedName name="_34_0__123Graph_XCHAR" hidden="1">#REF!</definedName>
    <definedName name="_35_0__123Graph_XCHAR" hidden="1">#REF!</definedName>
    <definedName name="_36__123Graph_DCHART_1" hidden="1">#REF!</definedName>
    <definedName name="_36_123Graph_ACHAR" hidden="1">#REF!</definedName>
    <definedName name="_36_123Graph_DCHAR" hidden="1">#REF!</definedName>
    <definedName name="_38__123Graph_ACHART_1" hidden="1">#REF!</definedName>
    <definedName name="_38__123Graph_DCHART_1" hidden="1">#REF!</definedName>
    <definedName name="_4__123Graph_ACHART_1" hidden="1">#REF!</definedName>
    <definedName name="_4__123Graph_BCHART_1" hidden="1">#REF!</definedName>
    <definedName name="_4__123Graph_DCHART_1" hidden="1">#N/A</definedName>
    <definedName name="_4_123Graph_ACHAR" hidden="1">#REF!</definedName>
    <definedName name="_4_123Graph_BCHAR" hidden="1">#REF!</definedName>
    <definedName name="_40__123Graph_Aｷｬﾛｯﾄ_ｼｪｱ動向" hidden="1">#REF!</definedName>
    <definedName name="_40_123Graph_XCHAR" hidden="1">#REF!</definedName>
    <definedName name="_42___123Graph_ACHART_1" hidden="1">#REF!</definedName>
    <definedName name="_42__123Graph_Aｸﾞﾗﾌ_1" hidden="1">#REF!</definedName>
    <definedName name="_42__123Graph_XCHART_1" hidden="1">#REF!</definedName>
    <definedName name="_43__123Graph_Aｸﾞﾗﾌ_2" hidden="1">#REF!</definedName>
    <definedName name="_44__123Graph_Aｸﾞﾗﾌ_3" hidden="1">#REF!</definedName>
    <definedName name="_44__123Graph_XCHART_1" hidden="1">#REF!</definedName>
    <definedName name="_44__123Graph_Xｸﾞﾗﾌ_2" hidden="1">#REF!</definedName>
    <definedName name="_45__123Graph_Aｸﾞﾗﾌ_4" hidden="1">#REF!</definedName>
    <definedName name="_46__123Graph_Aｸﾞﾗﾌ_5" hidden="1">#REF!</definedName>
    <definedName name="_46__123Graph_Xｸﾞﾗﾌ_4" hidden="1">#REF!</definedName>
    <definedName name="_48___123Graph_BCHART_1" hidden="1">#REF!</definedName>
    <definedName name="_48_0__123Graph_ACHAR" hidden="1">#REF!</definedName>
    <definedName name="_48_123Graph_BCHAR" hidden="1">#REF!</definedName>
    <definedName name="_5__123Graph_BCHART_1" hidden="1">#REF!</definedName>
    <definedName name="_5__123Graph_CCHART_1" hidden="1">#REF!</definedName>
    <definedName name="_5__123Graph_XCHART_1" hidden="1">#N/A</definedName>
    <definedName name="_5_123Graph_BCHAR" hidden="1">#REF!</definedName>
    <definedName name="_50__123Graph_BCHART_1" hidden="1">#REF!</definedName>
    <definedName name="_50_0__123Graph_BCHAR" hidden="1">#REF!</definedName>
    <definedName name="_52__123Graph_Bｷｬﾛｯﾄ_ｼｪｱ動向" hidden="1">#REF!</definedName>
    <definedName name="_52_0__123Graph_BCHAR" hidden="1">#REF!</definedName>
    <definedName name="_52_0__123Graph_CCHAR" hidden="1">#REF!</definedName>
    <definedName name="_54___123Graph_CCHART_1" hidden="1">#REF!</definedName>
    <definedName name="_54__123Graph_Bｸﾞﾗﾌ_1" hidden="1">#REF!</definedName>
    <definedName name="_54_0__123Graph_DCHAR" hidden="1">#REF!</definedName>
    <definedName name="_55__123Graph_Bｸﾞﾗﾌ_2" hidden="1">#REF!</definedName>
    <definedName name="_56__123Graph_Bｸﾞﾗﾌ_3" hidden="1">#REF!</definedName>
    <definedName name="_56_0__123Graph_CCHAR" hidden="1">#REF!</definedName>
    <definedName name="_56_0__123Graph_XCHAR" hidden="1">#REF!</definedName>
    <definedName name="_57__123Graph_Bｸﾞﾗﾌ_4" hidden="1">#REF!</definedName>
    <definedName name="_58__123Graph_Bｸﾞﾗﾌ_5" hidden="1">#REF!</definedName>
    <definedName name="_6___0__123Graph_ACHAR" hidden="1">#REF!</definedName>
    <definedName name="_6__123Graph_ACHART_1" hidden="1">#REF!</definedName>
    <definedName name="_6__123Graph_BCHART_1" hidden="1">#REF!</definedName>
    <definedName name="_6__123Graph_DCHART_1" hidden="1">#REF!</definedName>
    <definedName name="_6_123Graph_ACHAR" hidden="1">#REF!</definedName>
    <definedName name="_6_123Graph_CCHAR" hidden="1">#REF!</definedName>
    <definedName name="_60___123Graph_DCHART_1" hidden="1">#REF!</definedName>
    <definedName name="_60_0__123Graph_DCHAR" hidden="1">#REF!</definedName>
    <definedName name="_60_123Graph_CCHAR" hidden="1">#REF!</definedName>
    <definedName name="_62__123Graph_CCHART_1" hidden="1">#REF!</definedName>
    <definedName name="_64__123Graph_Cｷｬﾛｯﾄ_ｼｪｱ動向" hidden="1">#REF!</definedName>
    <definedName name="_64_0__123Graph_XCHAR" hidden="1">#REF!</definedName>
    <definedName name="_65__123Graph_Cｸﾞﾗﾌ_1" hidden="1">#REF!</definedName>
    <definedName name="_66___123Graph_XCHART_1" hidden="1">#REF!</definedName>
    <definedName name="_67__123Graph_Cｸﾞﾗﾌ_2" hidden="1">#REF!</definedName>
    <definedName name="_68__123Graph_Cｸﾞﾗﾌ_3" hidden="1">#REF!</definedName>
    <definedName name="_69__123Graph_Cｸﾞﾗﾌ_4" hidden="1">#REF!</definedName>
    <definedName name="_7___0__123Graph_ACHAR" hidden="1">#REF!</definedName>
    <definedName name="_7__123Graph_CCHART_1" hidden="1">#REF!</definedName>
    <definedName name="_7__123Graph_XCHART_1" hidden="1">#REF!</definedName>
    <definedName name="_7_0__123Graph_ACHAR" hidden="1">#REF!</definedName>
    <definedName name="_7_123Graph_CCHAR" hidden="1">#REF!</definedName>
    <definedName name="_70__123Graph_Cｸﾞﾗﾌ_5" hidden="1">#REF!</definedName>
    <definedName name="_72__123Graph_ACHART_1" hidden="1">#REF!</definedName>
    <definedName name="_72_123Graph_DCHAR" hidden="1">#REF!</definedName>
    <definedName name="_73__123Graph_Aｸﾞﾗﾌ_1" hidden="1">#REF!</definedName>
    <definedName name="_74__123Graph_Aｸﾞﾗﾌ_2" hidden="1">#REF!</definedName>
    <definedName name="_74__123Graph_DCHART_1" hidden="1">#REF!</definedName>
    <definedName name="_75__123Graph_Aｸﾞﾗﾌ_3" hidden="1">#REF!</definedName>
    <definedName name="_76__123Graph_Aｸﾞﾗﾌ_4" hidden="1">#REF!</definedName>
    <definedName name="_76__123Graph_LBL_Aｷｬﾛｯﾄ_ｼｪｱ動向" hidden="1">#REF!</definedName>
    <definedName name="_78__123Graph_LBL_Aｸﾞﾗﾌ_1" hidden="1">#REF!</definedName>
    <definedName name="_8___0__123Graph_BCHAR" hidden="1">#REF!</definedName>
    <definedName name="_8__123Graph_ACHART_1" hidden="1">#REF!</definedName>
    <definedName name="_8__123Graph_CCHART_1" hidden="1">#REF!</definedName>
    <definedName name="_8_0__123Graph_ACHAR" hidden="1">#REF!</definedName>
    <definedName name="_8_123Graph_ACHAR" hidden="1">#REF!</definedName>
    <definedName name="_8_123Graph_BCHAR" hidden="1">#REF!</definedName>
    <definedName name="_8_123Graph_DCHAR" hidden="1">#REF!</definedName>
    <definedName name="_80__123Graph_LBL_Bｷｬﾛｯﾄ_ｼｪｱ動向" hidden="1">#REF!</definedName>
    <definedName name="_82__123Graph_BCHART_1" hidden="1">#REF!</definedName>
    <definedName name="_82__123Graph_LBL_Bｸﾞﾗﾌ_1" hidden="1">#REF!</definedName>
    <definedName name="_83__123Graph_Bｸﾞﾗﾌ_1" hidden="1">#REF!</definedName>
    <definedName name="_84__123Graph_Bｸﾞﾗﾌ_2" hidden="1">#REF!</definedName>
    <definedName name="_84__123Graph_LBL_Cｷｬﾛｯﾄ_ｼｪｱ動向" hidden="1">#REF!</definedName>
    <definedName name="_85__123Graph_Bｸﾞﾗﾌ_3" hidden="1">#REF!</definedName>
    <definedName name="_86__123Graph_Bｸﾞﾗﾌ_4" hidden="1">#REF!</definedName>
    <definedName name="_86_123Graph_XCHAR" hidden="1">#REF!</definedName>
    <definedName name="_88__123Graph_XCHART_1" hidden="1">#REF!</definedName>
    <definedName name="_9___0__123Graph_ACHAR" hidden="1">#REF!</definedName>
    <definedName name="_9___0__123Graph_BCHAR" hidden="1">#REF!</definedName>
    <definedName name="_9__123Graph_Aｸﾞﾗﾌ_1" hidden="1">#REF!</definedName>
    <definedName name="_9__123Graph_DCHART_1" hidden="1">#REF!</definedName>
    <definedName name="_9_0__123Graph_BCHAR" hidden="1">#REF!</definedName>
    <definedName name="_9_123Graph_DCHAR" hidden="1">#REF!</definedName>
    <definedName name="_90__123Graph_Xｷｬﾛｯﾄ_ｼｪｱ動向" hidden="1">#REF!</definedName>
    <definedName name="_91__123Graph_Xｸﾞﾗﾌ_1" hidden="1">#REF!</definedName>
    <definedName name="_92__123Graph_CCHART_1" hidden="1">#REF!</definedName>
    <definedName name="_92__123Graph_Xｸﾞﾗﾌ_2" hidden="1">#REF!</definedName>
    <definedName name="_93__123Graph_Cｸﾞﾗﾌ_1" hidden="1">#REF!</definedName>
    <definedName name="_93__123Graph_Xｸﾞﾗﾌ_3" hidden="1">#REF!</definedName>
    <definedName name="_94__123Graph_Cｸﾞﾗﾌ_2" hidden="1">#REF!</definedName>
    <definedName name="_94__123Graph_Xｸﾞﾗﾌ_4" hidden="1">#REF!</definedName>
    <definedName name="_95__123Graph_Cｸﾞﾗﾌ_3" hidden="1">#REF!</definedName>
    <definedName name="_95__123Graph_Xｸﾞﾗﾌ_5" hidden="1">#REF!</definedName>
    <definedName name="_96__123Graph_Cｸﾞﾗﾌ_4" hidden="1">#REF!</definedName>
    <definedName name="_99_0__123Graph_ACHAR" hidden="1">#REF!</definedName>
    <definedName name="_Fill" hidden="1">#REF!</definedName>
    <definedName name="_xlnm._FilterDatabase" localSheetId="7" hidden="1">'【様式4-6】 一宮浄化センター'!$A$3:$AE$3</definedName>
    <definedName name="_xlnm._FilterDatabase" localSheetId="8" hidden="1">'【様式4-6】 草香・明神浄化センター'!$A$3:$AE$3</definedName>
    <definedName name="_xlnm._FilterDatabase" localSheetId="5" hidden="1">'【様式4-6】 津名浄化センター'!$A$3:$AF$116</definedName>
    <definedName name="_xlnm._FilterDatabase" localSheetId="6" hidden="1">'【様式4-6】 北淡浄化センター'!$A$3:$AE$3</definedName>
    <definedName name="_xlnm._FilterDatabase" localSheetId="2" hidden="1">'【様式4-6】鵜崎中継ポンプ場'!$A$3:$AE$3</definedName>
    <definedName name="_xlnm._FilterDatabase" localSheetId="4" hidden="1">'【様式4-6】大磯機中継ポンプ場'!$A$3:$AE$3</definedName>
    <definedName name="_xlnm._FilterDatabase" localSheetId="3" hidden="1">'【様式4-6】淡路・東浦浄化センター'!$A$3:$AE$3</definedName>
    <definedName name="_xlnm._FilterDatabase" hidden="1">#REF!</definedName>
    <definedName name="_Key1" hidden="1">#REF!</definedName>
    <definedName name="_Key2" hidden="1">#REF!</definedName>
    <definedName name="_Order1" hidden="1">255</definedName>
    <definedName name="_Order2" hidden="1">1</definedName>
    <definedName name="_Parse_In" hidden="1">#REF!</definedName>
    <definedName name="_Parse_Out" hidden="1">#REF!</definedName>
    <definedName name="_Sort" hidden="1">#REF!</definedName>
    <definedName name="_Table1_In1" hidden="1">#REF!</definedName>
    <definedName name="_Table1_Out" hidden="1">#REF!</definedName>
    <definedName name="￥￥￥￥" hidden="1">#REF!</definedName>
    <definedName name="￥￥￥￥￥￥" hidden="1">#REF!</definedName>
    <definedName name="￥￥￥￥￥￥￥" hidden="1">#REF!</definedName>
    <definedName name="￥￥￥￥￥￥￥￥" hidden="1">#REF!</definedName>
    <definedName name="￥￥￥￥￥￥￥￥￥" hidden="1">#REF!</definedName>
    <definedName name="￥￥￥￥￥￥￥￥￥￥" hidden="1">#REF!</definedName>
    <definedName name="￥￥￥￥￥￥￥￥￥￥￥" hidden="1">#REF!</definedName>
    <definedName name="￥￥￥￥￥￥￥￥￥￥￥￥￥￥￥" hidden="1">#REF!</definedName>
    <definedName name="￥￥￥￥￥￥￥￥￥￥￥￥￥￥￥￥￥￥" hidden="1">#REF!</definedName>
    <definedName name="￥￥￥￥￥￥￥￥￥￥￥￥￥￥￥￥￥￥￥￥" hidden="1">#REF!</definedName>
    <definedName name="●" hidden="1">#REF!</definedName>
    <definedName name="・・" hidden="1">#REF!</definedName>
    <definedName name="A" hidden="1">#REF!</definedName>
    <definedName name="Access_Button" hidden="1">"項目一覧_データ_List"</definedName>
    <definedName name="AccessDatabase" hidden="1">"I:\画面レイアウト\ｾﾝﾀｰ運用\項目一覧1.mdb"</definedName>
    <definedName name="ad" hidden="1">#REF!</definedName>
    <definedName name="ADSGYHIKGSHWOM" hidden="1">#N/A</definedName>
    <definedName name="AHMEDXXLPVJTYHNHFCMKVNTWUAIJTTFVKSILVZVSTSUNZOBUCEFBNCRJHXSOVARRLERDJQHPIKDCZIDOADBHJQBCGLJXFPZIFAQGFIAXAPWVEFHDPXTLCDNCOTDKEXKWVJAJBEQEJGPOZKWKQZGRLPBZNOFPRVQGWVYKNRYXFHIERYVNEFPDGNLCIIVZGUFRANAFCLDOGMPNTBIYDPMBCSVFJEUDCFXHPDCKFHJXNLCXHCYEKBBGTYESCSENTNL" hidden="1">#N/A</definedName>
    <definedName name="AIEWNOYNPWXDXQEPOCTCVXKXCZJHSBXVBJRCVAMJYZPZCGBRHGJUYBQXXFGIBJFXOQAOQXWNUGGUYFTDSEMZFCLCOGLOMSAIMCOMABSVEIDTRRQSLOSAONVDZLAPOFZKFAHMEEXXLHVFUGPVPWGEQHNQOUCDNOTFVKSILKFVSSSUNJNCPIQFANBRJHBLGCJOFFZSFRXEVIKXRQNGRCORPVXEPQUZXLOYIFAPUUTWOLOEKKSUVRDTLCDNCWBMTMF" hidden="1">#REF!</definedName>
    <definedName name="AOPGJNIYVWVXQTXFSSAVWSFTTKEOKFMRIICCZFTDTFOUOMJTRCUADBHPQMBLPJZXXWZRDSFYGIJFSGWOLGQLHOTKICPAHOENGIVPOLUTENQOTVCNOTYVKSBLVSMZZYBTQTIPOXYAWIYQHISGJQVFMGZMYQHPIJWCZIGSDDBHPWHBGSPEFVFIMGWBLOADHWCCKMNJIEWNOZNPGXERREJPDNCOXPVSBTEWBECIRYOTFCRSIAEZPMMMOHKOWUCXZUH" hidden="1">#REF!</definedName>
    <definedName name="APNNNPILPCCKFGCODSRICNIDKPHHAAOSYHXJSYSROXWHZEHFYMDRZQTCGBRPPOQJFJYMEGIDQEUMKEOJFMRIICUFLSJSLNAUTQZXJLOMSUBMMRWUIQZKTQLBFGFHILAHHPQSOAIEWNOYNPWBKEXLWVJUNPCPVSBZLWIECIRYJCHVKLBLOSNDHHHJJNCJIQSTPCJGGISGIPOFMZZMQXLVIRERWTZKCILJOXEIJOZXMNDGQUOECNQILPXLKSNPLXM" hidden="1">#REF!</definedName>
    <definedName name="as" hidden="1">#REF!</definedName>
    <definedName name="AS2DocOpenMode" hidden="1">"AS2DocumentEdit"</definedName>
    <definedName name="ASACEZMAQIGAKFBINEEYQBIPGOHJWQPMVUFQCFUWDOPUZWLSCMWTNDIIHKCODJJRTUQDKHZQRBPSZEOVPHSRFWFYANAFCMKVGTPNTBEYDPMBCSCFJETYYXAMPTIZHJKGTAARSCRTAYQWJINTHRGNANSPYQBTZCAGOVZAFROPGJSWRHFFEHZCGOCBJENZODCTNYTHMDDIWAGUERAGAZWFASXAYENNYZDPGOEHRVPFDDCFXUXNATOQLYMCUSMWYFK" hidden="1">#N/A</definedName>
    <definedName name="asd" hidden="1">#REF!</definedName>
    <definedName name="ＡＶＬＰＱＰＲＤＧＫＺＧＦＮＰＲＭＺＨＤＶＭＮＸＺＧＥＷＣＰＰＤＨＮＢＺＬＵＨＵＡＸＧＹＪＢＧＪＺＩＰＴＵＹＫＩＷＸＮＲＡＥＺＹＹＸＡＳＷＺＩＶＶＤＹＺＶＨＷＬＫＢＶＧＢＷＵＬＬＥＥＳＷＰＺＯＡＪＰＫＩＦＯＮＹＱＶＹＸＷＸＨＩＮＺＰＥＭＣＦＰＴＯＤＢＢＡＤＶＳＷＬＣＫＭＮＪＷＫＡＢＶＦＢＷＤＩＡＺＴＭＡＬＲＹＰＹＲＴＧＡＺＤＣＮＹＹＷＣＥＬＷＮＳＱＥＭＷＧＰＮＨＮＮＭＰＨＥＶＢＢＪＬＭＩＶＫＣＴＵＥＧＮＳＤＫＤＷＫＶＶＪＺＩＢＤＱＤＪＧＺＫＶＨＤＧＯＷＧＱＣＺＯＲＢＤＨＣＳＸＩＫＷＺＤＳＺＹＧＩＫＦＳＡＷ" hidden="1">#REF!</definedName>
    <definedName name="AXPGHRFIPNELYYLESCRBOBHEMISWRGEEDGYCWJJRMNJWKZYPKUPKRXDWWKOVJSILRLKHQPAMPNTKVVAMCRZPSCGBROPOXUXNATBDEAMBQIGALGBINFFZNYELCLEGTNMJSQBNQOUWDOPTYWKSCMVTNDIPSKHKAGGEGBOVSJKVJLSXIPIBPAAOENGIVIZJHSDQMKQYFQKPGVWMWZDYNSSRUFJMCIIQIEQYULMXLNUSKQDDRVBPZPBKXEBKCNFKNLR" hidden="1">#N/A</definedName>
    <definedName name="ＡＸＰＧＨＲＦＩＰＵＥＬＦＹＬＸＷＫＢＪＣＤＱＷＴＣＡＭＷＪＦＤＪＴＤＸＣＯＬＡＢＲＢＥＩＥＩＪＩＫＷＺＤＳＺＹＧＩＪＦＳＺＷＯＲＢＱＳＺＸＰＶＩＩＷＡＧＵＥＵＧＮＡＧＤＭＥＦＬＮＭＲＡＨＬＭＲＣＡＰＰＧＪＳＸＳＱＱＱＳＬＯＳＡＮＮＢＤＹＬＺＰＯＦＺＪＥＳＸＰＯＩＵＹＦＴＣＳＺＦＺＹＶＥＣＯＧＬＯＭＳＡＢＭＭＲＤＴＢＳＶＥＩＤＴＲＲＥＷＴＷＸＱＹＡＢＸＫＺＲＰＪＴＰＫＲＳＳＬＦＳＤＫＲＨＱＪＬＹＳＲＯＸＷＨＳＥＸＤＦＭＸＹＣＨＦＴＢＬＶＥＢＷＭＰＯＲＪＧＪＺＦＦＮＰＱＭＫＨＺＱＲＢＰＳＺＥＯＶＰＩＶＨＧＵ" hidden="1">#REF!</definedName>
    <definedName name="b" hidden="1">#REF!</definedName>
    <definedName name="ＢＡＲＬＶＱＭＴＹＰＰＪＪＷＢＨＶＦＵＧＨＢＡＷＧＥＱＨＮＱＯＵＯＺＺＥＱＧＶＤＴＷＧＫＦＶＳＴＳＵＮＪＡＯＧＰＱＳＯＡＰＥＷＵＫＦＡＨＭＥＥＸＱＥＰＶＤＴＣＶＸＫＥＤＡＴＥＰＢＥＣＩＫＲＣＤＨＭＫＹＧＱＡＪＧＢＤＤＣＦＸＵＸＭＴＳＡＣＥＡＭＵＱＩＺＡＫＺＧＬＷＤＷＰＤＯＯＣＭＦＨＵＨＮＫＴＳＤＯＡＷＭＵＢＭＧＬＸＵＪＫＡＫＮＲＮＲＲＲＴＦＩＭＢＨＨＰＲＳＯＢＤＶＭＮＸＭＯＶＴＫＲＥＥＳＮＣＬＢＮＷＪＷＣＺＩＺＯＴＷＵＡＪＱＵＶＺＬＪＸＹＰＮＲＬＢＺＸＡＳＷＺＧＧＯＪＫＧＴＨＷＶＭＨＸＴＡＦＷＷＱＱＤＩＯ" hidden="1">#REF!</definedName>
    <definedName name="ＢＡＸＧＥＱＩＮＱＯＵＣＤＯＯＴＦＶＫＳＮＸＢＶＬＪＪＩＬＤＡＤＴＧＺＨＪＫＨＶＬＤＢＶＦＡＷＤＩＺＺＴＭＺＬＲＹＰＹＱＵＯＮＫＴＲＤＯＳＱＶＸＲＳＷＢＣＫＴＤＮＫＦＶＺＺＹＢＴＱＸＥＤＬＮＰＬＸＦＢＴＫＬＶＫＭＴＹＪＰＪＣＸＷＫＢＫＤＦＳＦＬＨＲＰＢＬＹＵＳＢＩＴＮＳＤＢＱＱＨＲＵＹＳＩＮＮＫＷＺＤＳＹＹＧＩＪＦＳＤＶＭＮＹＭＯＶＴＬＡＡＮＳＹＭＷＬＸＧＴＨＬＵＬＸＰＵＸＶＢＪＲＤＩＵＲＧＨＸＡＫＯＩＹＷＷＶＹＱＵＢＰＯＷＲＤＰＥＴＳＪＤＯＪＥＬＱＩＩＢＲＶＢＰＺＰＢＫＺＹＶＥＣＯＦＬＯＭＳＡＢＢＦＲＩ" hidden="1">#REF!</definedName>
    <definedName name="BB" hidden="1">#REF!</definedName>
    <definedName name="BDKVWAFDRZJTCZUKOPOQJMBIINOKXEULMWKNUZJQKDRCBPGWYAEZPUUTVHCSYYXYUGOKCTUFDKIAGTTHLRFPFRVIOLHTLQTRXFNRRWGVWMQZDYOLMLNGBKXXFABXJYULGQLHNTYSSGKQEOEQZFZYVECUADBHPQABGSIXFVYIMGWUUDWSWLZRZBDYLZPHFZNIPUMLFHSZGXFYANHENMXICAFHOZAFPEMVFPMHWBBADVKZGFNPRNZHDVMNXMOVMSM" hidden="1">#REF!</definedName>
    <definedName name="BKAMVBVURAZKCHKIOWXIIN" hidden="1">#REF!</definedName>
    <definedName name="BKIULRU" hidden="1">#N/A</definedName>
    <definedName name="ＢＬＺＢＩＨＹＦＲＳＦＪＱＥＯＤＮＡＮＴＰＺＱＣＴＺＣＡＧＯＷＺＡＳＱＥＦＷＺＩＭＨＸＶＶＵＥＨＬＴＧＧＯＪＫＧＴＨＸＶＭＨＲＭＩＩＡＺＴＴＨＬＲＦＰＦＲＡＧＡＺＷＦＤＰＧＤＢＨＱＱＢＣＧＳＪＸＦＷＺＰＪＺＸＸＷＺＲＯＲＨＵＮＶＸＩＶＪＺＲＰＪＤＹＦＫＣＣＶＯＣＮＴＢＲＡＴＶＩＣＢＹＵＦＱＤＧＥＪＬＳＤＫＰＮＢＪＴＢＹＴＩＮＮＭＰＨＥＩＸＤＤＬＮＯＣＫＧＹＰＲＢＰＲＹＤＯＶＯＨＶＧＧＵＱＪＬＹＬＲＯＸＷＨＳＥＡＹＥＮＵＦＦＲＯＤＥＵＥＨＬＧＶＡＡＺＣＯＲＶＸＸＦＧＩＥＱＹＵＭＤＥＯＤＦＭＫＣＩＶＶＪＱＥＯ" hidden="1">#REF!</definedName>
    <definedName name="BNVRJABMACJKREERWCQAPBKXLYIZLCILJPXFIJOAXMNDBMLCWHCXEJBAUTXDSBRDMSWTCBMEJMKQZZKLPBSGOFIPKAYYXVRVKYQYABXKYOGEYIGNSJJDWJMTKTMOBVTQAYJUHKIOPXHYDAPXGQADTYYXDAETZZUVREBTKMWKMTZJMGTEESIRKMZMSPYXEQNLQZGRLQBZOOFPSWRWWVVZCSYYGIJFRZVPRBPRYXOVIIVZFPFRANAFCMDSXAYEMUY" hidden="1">#N/A</definedName>
    <definedName name="BQXO" hidden="1">#REF!</definedName>
    <definedName name="BRPPOQJMQYMLTOQLYNMDXIDYFKCCVVJNTHRHNTNMJSRCUZMSABLMRDTIQGJTXSRRQTLILAOHPQSOAPHFAKFAHNEEXREPWDTCVWQOLVTEPCFDIKROTYVKSBLVSNDHHHJCYCRXXFUPCKGYPQAPJOZFZSGRQEVEXZMZFWUGRDZXDMTEXCOLADNQUOEJJIILPEKZBCYKSOGXZJXZGFWDPPDHOCMYHUINKTLWOTWVAJQUVZLJKADNRMKLKMFIMUIHPKM" hidden="1">#REF!</definedName>
    <definedName name="BRWWVYJ" hidden="1">#REF!</definedName>
    <definedName name="BUWJWCZIGSDPLJPXFQTFCRSISVZVZAZBNQUHHPRSMUQIZAKZBIGXERRFJPDNUDPDIFOGVADBHPXABGSPEFRAEZPMNMOHKOWJJRZVHWPGAKGBINFEYYMQWKUHQWQPMVTFXCFDJRSVAMCRZPSCGCZAZBUQUJWPXZAWJXKHCMHCJPGLESDJQHQJLYIFONVHKIOQXIJNSQEMWGPMHXBCBBXBQXWEGHBJFXOPAOQXCLFYMXWKBKDFQWTCAMXJFDJRZJN" hidden="1">#REF!</definedName>
    <definedName name="ＢＶＬＱＱＰＳＫＨＫＺＧＦＥＦＢＯＶＳＫＢＣＭＡＤＪＰＺＧＺＴＧＦＴＫＴＭＯＢＯＵＲＡＹＫＶＨＤＢＨＰＸＤＩＴＲＧＧＸＨＫＯＩＹＤＲＵＦＪＭＣＩＩＱＳＴＰＢＪＦＸＯＰＡＯＱＸＶＩＶＶＩＮＴＨＲＨＱＤＱＷＴＣＵＦＸＣＦＤＪＲＺＤＫＷＴＩＪＺＣＭＱＬＡＹＹＸＡＫＯＷＫＪＲＭＯＬＺＯＮＥＺＪＥＶＡＳＲＬＬＺＤＪＸＨＸＪＳＹＳＲＮＸＶＨＦＩＧＭＶＶＧＡＭＣＲＺＰＳＣＧＢＲＯＯＯＱＪＦＪＹＬＢＤＥＡＮＢＲＪＨＢＬＧＣＪＵＵＮＧＵＦＬＴＪＳＬＮＡＵＲＡＺＫＶＩＬＪＯＱＸＩＣＨＥＴＢＫＵＥＢＷＭＦＥＨＺＷＺＰＶＶＴＶＱ" hidden="1">#REF!</definedName>
    <definedName name="BWJQNFWXHVYFDUBONRXLVCLYLROXODYIMHXUUUWPSWERRZHCPDTOISNJQVMMGGTYESCRDMSXUDBNFFDJRSCDIUKZHXAKOIYWWVYZCRFYGHJFKASQKUPLSXOOIBPAGNENGGAZWFDPAMPNTVCFKPMBJSCMJEUYYYATPTIOOJKGTAXPGHRFIPJQJDQBBPGOHJWJPMVQBOKINWDOINYWLMCMPTVAAZCNRUJQQYZBXJYQHJMPWULSFFSXDRBQCLYMROA" hidden="1">#REF!</definedName>
    <definedName name="ＣＢＱＧＰＩＫＸＫＱＮＷＲＣＯＫＩＯＸＥＵＺＬＩＸＹＯＹＢＦＺＰＵＵＴＷＨＬＯＥＫＫＳＴＰＣＪＧＹＯＱＡＯＲＩＺＧＳＴＧＫＲＦＰＥＬＹＬＱＩＺＬＤＩＬＪＰＸＦＪＪＯＡＸＭＮＤＧＱＵＰＡＢＡＣＶＹＣＫＹＸＦＧＣＯＤＳＲＩＣＮＶＣＩＺＺＳＳＷＣＱＡＰＣＫＲＬＪＧＦＲＪＯＲＰＶＤＥＰＰＵＧＷＬＴＪＭＷＡＶＬＢＡＣＶＲＶＫＹＱＹＡＣＸＫＹＯＧＥＵＰＬＳＸＯＭＦＴＥＫＮＷＰＲＥＹＸＵＤＢＮＹＫＮＬＲＳＡＬＬＱＸＭＴＤＮＷＵＯＥＪＪＷＯＬＰＥＫＫＳＵＶＲＤＬＨＺＱＳＣＱＳＸＨＯＩＢＯＺＺＮＥＸＺＭＺＦＣＬＪＶＦＳＯＭ" hidden="1">#REF!</definedName>
    <definedName name="ＣＣＢＥＰＴＷＬＳＳＡＢＤＺＬＴＰＨＬＶＪＬＳＲＩＰＢＢＦＬＺＪＺＬＵＨＵＺＷＦＸＩＡＧＴＹＨＯＳＴＹＪＨＷＷＯＹＣＸＮＫＫＫＭＴＸＦＴＳＡＶＸＳＦＴＪＩＺＴＤＹＵＢＧＩＣＣＱＵＡＯＺＬＵＡＵＴＱＺＹＪＢＧＪＨＮＷＷＨＬＷＮＣＬＯＹＣＸＭＫＶＸＱＭＱＦＳＬＴＶＷＳＦＴＪＢＺＯＫＦＭＲＪＩＣＶＪＵＡＨＦＹＡＮＨＧＤＭＬＷＦＩＧＭＧＲＳＷＢＺＮＶＦＰＨＣＲＷＷＶＹＱＮＱＧＭＭＵＷＸＴＦＩＡＲＳＣＱＴＡＦＰＷＱＪＷＨＨＶＧＺＢＯＢＧＤＮＩＴＦＢＺＦＮＶＧＺＥＱＮＣＤＰＲＶＱＧＫＬＫＭＹＢＦＵＢＡＩＫＭＨＡＷＯＦ" hidden="1">#REF!</definedName>
    <definedName name="CEGBOWSKBGUXEJTAUNAMLZQYRTGUZWGSDPLJPYFQANOQMYGCULMWLNUSKQDDRVSCSENZNSPYQBTZCAFOVZAFAOPGEICSQQPSKDLYYGBCYLZPOEZJEAHMDRREIPDNCOXDXWTCBMMPNTBCNNPGUCTWDYOLMLNGCGVIBJLMIVJZRPJRNUZQQKDQCIPATVICBXHFRBORGIPAAFKHWENXHEZPTUTVOKOVVDFGCQMEVWHVXMXEXQEPODTCVXKXDAJHTEQ" hidden="1">#N/A</definedName>
    <definedName name="CGJY" hidden="1">#REF!</definedName>
    <definedName name="ＣＨＦＴＢＬＶＥＬＢＦＦＦＨＡＷＡＰＫＳＴＶＲＤＬＨＺＱＲＣＱＳＺＥＰＶＰＩＷＨＧＡＩＢＤＱＥＪＧＰＯＺＫＵＳＹＧＮＨＭＹＹＺＰＺＣＧＢＲＶＷＶＸＪＭＵＢＡＩＫＭＨＵＣＹＱＨＩＳＨＪＱＯＦＭＺＺＳＺＮＸＭＹＨＵＨＮＫＴＬＷＯＴＪＰＸＦＩＪＯＡＸＭＮＤＧＱＵＰＥＣＣＢＥＯＳＡＯＮＶＱＳＯＤＴＲＩＤＮＩＭＲＪＩＣＣＱＵＡＯＹＯＡＪＰＪＩＦＯＭＹＰＭＫＱＺＺＫＬＰＢＳＨＯＦＩＲＶＱＧＥＳＵＮＪＮＣＰＩＱＳＴＰＣＱＧＹＶＱＡＦＭＲＪＩＣＶＪＵＡＨＹＨＡＣＰＪＩＦＯＭＫＷＺＸＤＦＭＸＹＣＨＦＭＶＦＰＭＨＷＢＢＡＫＧ" hidden="1">#REF!</definedName>
    <definedName name="ＣＩＯＦＦＺＺＭＱＸＬＶＫＷＦＬＦＥＢＫＸＰＶＸＷＢＫＫＫＰＢＲＧＯＥＨＲＶＱＧＤＥＤＦＹＵＹＮＡＱＳＴＰＢＱＦＸＶＰＡＶＱＸＪＪＣＶＪＵＢＩＹＨＡＣＰＪＩＱＯＺＫＸＡＹＵＢＭＮＬＩＸＦＯＹＩＦＡＱＵＵＴＷＡＤＳＺＹＨＩＫＧＳＡＷＯＦＧＱＦＱＶＦＭＧＺＭＸＸＱＺＳＵＨＵＡＸＴＥＰＢＹＷＢＫＲＣＷＢＹＮＯＥＯＲＶＱＭＮＭＯＡＤＨＷＤＣＫＣＹＫＳＯＧＸＺＪＸＺＧＦＲＥＥＳＷＣＱＡＱＣＬＹＬＱＮＸＯＧＬＯＭＳＢＩＭＮＲＤＢＰＱＨＶＺＵＫＨＨＨＪＣＦＦＴＳＢＶＸＴＦＹＸＯＩＳＮＪＱＶＭＭＧＧＴＹＥＳＣＲＤＭＢＡＸ" hidden="1">#REF!</definedName>
    <definedName name="CJADNRLBZZYBTQTIWPXLHUIYQNISNJQVMMGZMXETCVXKEDAJHTEQTRXZGRRWBYGQAJGBRVWVXQMQRQYABXDZRIJTIKRWHNHAOZYMEXZMZEBLJUFSOMSTEXCOLABRBEIYDDCEQTYEEMOPLXTLCDOCELJBIUUIMSCRDMZMSPYQBTYBKTAEEGESTKNWAVLJJILDGKXXFABXKYONEYIDRWOOHHVZFTDTFOUONKTRDFIGMUVFGLXNCKADNRMBZZYFCFU" hidden="1">#REF!</definedName>
    <definedName name="CKYXDFANBFWQBWRYDVVOOCGMBKAMVBVULHCSPQPRKGKZNFNPRMZXPNHRMIPULLFYLXDMVOQDXVNLXIUXVBCKVLQOCKUENLFCDCEXTXNMUWXTGNKCTUESVTDKDXKYMCLEGTGMJSQCNZVTZHPASEBQRHRUEUYZYAMPTIPOWYAVIXPGHRGIPNFLYYMQWGVHQDQWTCUFXCFDJSGGLXUJKADNRMTTTVORVDQQYTUQDRHICMHNSKJDDRVBPZPBKQKJGPN" hidden="1">#N/A</definedName>
    <definedName name="CLDOGMPNSZCDIURGHXAKOKHHHJCFWJJRMNJVKZYPKUPKRWZTTGLRFPEQZFZYVEDOGLOMSTEFJVMAIZCLPKJJILDADTZHJKGTHAYSCYTAFXWQJXIOVMVOVPNKUSDOBECIJRBSXUJRAKURMCGLNGCGVBBJLMIVCYQHJSVCHRYSLYJJXOWPRERMVUFQCYWCLSDXZWLMCMPSINNMPAEHWDDLMVIQMEVWGVXELSFFSXCMCOXKXDAJAMEJMKQYGJKGDST" hidden="1">#REF!</definedName>
    <definedName name="CMJDTYYXASPSIOOWYZVHPL" hidden="1">#REF!</definedName>
    <definedName name="CMJEUNMPHEIXDDLNOKWEARTDRTAGLFYMXTKSLNANTQZYJVRPVDLVPUGDSTJTWAVLPPZLOSHONVXJVDZRIJUIKRPHOAAAGVEUGPCPVSBSEWTRWFMQRWHFUULOYCUSSRUMQQEDLGIEQFUTKWSNUZRQKKYCIWGWIRXFCLJVMSVTZHISTYKAPXNIMHWUUUWPLPERKSKGSHWOMGRMHOTTMFTEKSIRKMZGDMLWHTWUACCDHMKZGQAJHBKLKMFBFUAAIKL" hidden="1">#REF!</definedName>
    <definedName name="ＣＮＦＫＮＬＲＡＡＹＣＯＦＴＢＲＶＵＯＥＣＣＢＥＷＴＷＬＺＳＡＯＫＸＬＡＳＱＬＶＱＬＳＹＰＰＩＣＰＡＨＯＥＥＨＴＯＭＥＣＯＺＬＯＭＦＭＸＸＣＨＥＴＢＫＵＥＢＷＭＱＲＱＳＴＷＬＳＲＡＢＤＺＬＴＰＨＹＩＷＹＦＫＶＣＶＯＣＮＮＢＲＡＴＶＩＶＪＳＲＣＮＺＶＵＺＩＰＡＵＺＫＩＥＶＦＩＭＧＷＭＬＯＡＤＨＷＣＣＫＭＮＪＶＤＺＲＩＫＵＩＱＯＦＭＺＺＭＲＸＬＶＫＷＦＳＧＬＩＲＪＵＭＲＥＫＳＡＤＥＪＶＳＨＪＭＷＡＶＬＩＪＩＫＤＧＫＳＦＹＴＶＲＤＳＨＧＸＲＢＸＳＺＥＷＶＰＰＤＨＡＪＺＬＵＡＵＴＱＺＸＪＢＧＪＨＮＶＷＨＨＭＡＯＷ" hidden="1">#REF!</definedName>
    <definedName name="CNHMFUVLVYCXMRRQTEILBHHCDZMTQIZVKMTRIPCCQUAOYOAJWJOGYJBGJHNWDHHMYVKLBFORHFFEHZDGPCCKFGCODSRUFAVCHZZSSVCQAPBKQKJGPOZRWZXDMMCHTJYGWZJNIXVVUXEIXKDLNOKXLBTRLCXEKBBUOBMTCLDGSNLIRQBKNLRSAQUZXLTDNWUOEJJIVSVLRRZBCYKSOGXYJKRWHOHAOZZNDMFHUROXWHSFBZENUFZEPNCCTDGXNRR" hidden="1">#N/A</definedName>
    <definedName name="CQBAPFOUHVAXGFQBNJIHPZTYTIJZJMQMQQQSEHLAGGOQRNAPHYZJYAHFXDQQEAOXNZIVIOLULAFIGMVCGHLXVJKPZDXNLLKNFJMVIIQXTGUJIZUEZUBHYYDRVBPZPBKQKIFPNYQKIOWXIINZPEMCFAVLIIIKDZDSJRTVQDRHZXRBWSZEVVTHSYGWFYANHGDMKWHTWLNUFGKPNBJTDMJEUZZYATEUAAIKLHTBXPGHSGIPUFMFXIIWMVOQDQWTCAM" hidden="1">#N/A</definedName>
    <definedName name="ＣＲＺＩＳＣＦＶＺＺＺＢＵＱＵＪＰＰＸＺＡＷＰＬＤＵＶＦＵＷＤＩＳＺＴＭＡＬＫＹＰＹＥＲＥＫＨＱＯＡＬＸＴＲＸＦＮＸＲＷＩＦＵＶＨＪＮＩＹＣＤＣＥＱＴＸＭＴＳＡＣＥＺＭＣＵＬＭＷＫＮＵＳＪＱＢＰＴＺＮＸＮＺＧＴＺＷＦＸＳＸＡＹＥＮＵＹＺＤＰＮＢＣＴＷＦＪＹＷＷＷＹＲＵＹＧＴＴＢＷＸＴＧＵＪＹＳＣＸＴＸＯＯＩＩＷＡＧＵＥＫＴＺＴＳＰＹＸＩＱＴＲＸＧＧＲＳＷＩＺＯＶＵＥＩＤＳＱＱＰＳＫＨＫＡＮＧＯＱＲＮＴＩＡＹＳＤＹＴＡＦＸＸＱＪＸＩＯＷＭＶＯＱＤＯＬＵＴＥＰＢＥＣＩＫＲＣＤＨＭＫＹＧＱＶＳＭＣＨＨＧＪＢＹＢ" hidden="1">#REF!</definedName>
    <definedName name="CUZCAGPPABFRIWGJSWSQQPSKWVQLSXPOIBPAGNENGIAZWFEMYBZFGOZZEJGOYIRVKPPORJGKZFFABXKZRIJTIKRWGSLZKJYOXQSFSYVECKWSQWFMXRVHFTULVXBWCCBEPTWMSSACKXEBTKLVJMTUBNOBFMALXGSGLIRJUMSVTYHOSTVSHIYBLPKAXXXZSVSGFNIRDSHGXRCXSZEWVPPDHNBLYHNHGXWHZEHXFGRRWIYNVLOYCXNKKKMFQFTLTVX" hidden="1">#N/A</definedName>
    <definedName name="CVJUT" hidden="1">#REF!</definedName>
    <definedName name="d" hidden="1">#REF!</definedName>
    <definedName name="DAJITERNLQZGRLQPEFVFIMHWBBITXAPWWEFHDPXXOPZOQXVMTGGUYESCSENAKHQITLFDJRHINZWLMCFPTODBBADVZWJJRMNJWKAHCMHCJPGGZZNRYMVLXGMGFWVGYEHFKTTEFKVGNEHQUPFDNQIFJYLEGHDQEUMJEOJFCTTNGUFLOXQSFZXUECNYLOMSMXXCHETBKUEBWMQQQSLHLYYGIJFRZVNEFQEGNSDKIVGGULTMOBZWFEPAMIGMVCNGLXU" hidden="1">#REF!</definedName>
    <definedName name="ＤＣＦＸＵＸＣＵＣＥＧＢＯＣＳＫＩＣＭＨＤＫＶＶＯＩＶＧＮＵＩＢＤＱＫＵＤＣＮＹＫＮＬＲＴＡＬＭＱＶＴＨＰＺＵＲＭＣＧＧＧＩＢＸＢＱＷＷＥＷＳＥＭＩＡＲＳＣＲＸＣＮＵＮＧＵＦＦＴＪＳＬＮＡＮＴＱＺＸＪＵＧＰＶＤＬＶＰＵＧＤＳＴＪＴＷＡＶＫＰＰＯＲＣＬＡＨＧＯＱＳＮＡＩＫＢＤＮＢＤＫＪＢＮＮＢＦＭＴＩＵＤＱＤＪＧＰＺＲＷＺＸＤＭＴＸＹＣＯＭＡＢＥＯＳＭＣＡＡＺＣＵＹＢＪＸＷＦＺＢＸＭＣＢＳＭＭＨＯＴＬＫＥＥＳＷＣＱＭＹＨＮＨＧＤＭＬＷＯＴＷＵＡＪＪＵＵＺＬＣＳＩＬＶＺＵＷＷＶＹＱＮＱＧＴＭＵＷＸＴＦＵＪＢＺ" hidden="1">#REF!</definedName>
    <definedName name="DCKMOJW" hidden="1">#REF!</definedName>
    <definedName name="ＤＤＷＰＤＯＵＣＳＢＵＷＪＤＣＺＶＧＲＥＨＦＫＭＴＥＦＫＰＭＢＩＲＢＹＴＩＮＮＭＰＨＪＹＦＥＭＯＱＬＹＧＣＵＬＬＺＢＩＯＹＦＹＳＦＱＱＥＶＬＮＡＮＴＰＭＸＩＵＱＯＵＤＫＶＰＴＦＤＲＳＪＴＶＺＭＱＱＱＳＥＨＬＡＧＧＯＱＲＮＡＨＤＢＣＮＢＤＸＯＶＩＩＶＡＧＵＥＴＦＯＢＰＧＰＧＳＫＰＳＱＷＥＭＱＱＶＨＥＴＵＫＮＸＢＯＬＭＬＮＧＪＮＶＪＦＡＢＸＪＹＮＭＤＹＩＤＹＺＱＱＫＫＹＣＩＷＧＷＩＲＸＲＰＭＷＵＭＲＵＳＹＨＨＳＴＸＪＱＹＯＲＢＦＡＰＣＢＥＷＴＷＬＺＲＡＢＤＺＬＡＰＨＯＹＴＰＶＢＳＳＬＨＳＹＦＷＦＹＡＮＨＥＮＭ" hidden="1">#REF!</definedName>
    <definedName name="ddyhgedytu" hidden="1">#REF!</definedName>
    <definedName name="dfg" hidden="1">#REF!</definedName>
    <definedName name="ＤＦＹＵＹＮＡＴＢＫＧＳＨＷＯＭＧＱＭＨＥＷＷＰＩＷＨＮＶＳＬＮＡＵＴＱＺＹＪＵＧＪＨＮＰＷＨＹＤＡＰＸＧＱＡＸＲＨＭＭＺＳＯＳＨＮＮＶＸＹＵＨＯＫＤＴＱＦＨＯＴＪＣＶＪＵＴＩＹＨＡＣＰＣＩＦＹＪＵＧＣＡＧＰＷＨＢＦＲＰＤＥＶＦＨＬＧＭＭＬＯＺＤＧＷＣＣＫＭＮＪＶＤＺＲＩＪＵＩＤＢＴＺＭＭＡＥＫＹＩＹＫＴＧＴＺＷＦＷＹＤＧＥＥＬＰＱＶＧＥＳＴＫＮＷＢＶＬＪＪＩＬＤＨＥＲＲＺＵＶＲＤＴＳＪＤＮＩＥＬＧＦＺＺＮＲＸＬＶＬＸＧＭＧＦＣＬＪＶＭＳＥＫＴＴＥＶＧＸＭＴＫＮＷＨＷＵＵＴＮＫＮＤＱＪＥＦＢＯＣＳＫＨＣＭ" hidden="1">#REF!</definedName>
    <definedName name="DLNOKXEASJLVJLSRIP" hidden="1">#REF!</definedName>
    <definedName name="DLNPHVLDBVFAWDLKEXLWCLUNPCWVSBALWILJPRYJZECQYISBYTJOONTQTJPIKLHUBYQHISGJQVFMGZMYXLWPRERXTDBNXKQVELWQVGETUKIMHXBBBDPSWDCKMOKWEASJKUWDBTAMMAWKUJVEREKHQITLQTRXYCDITRGGXAKOIYWWVCFJREEMHQCRGFWQAWRYDUZZNRXLVLXGMGFCLJVNHFLTUEFKWMBJZCMQLAYYLEAETGZHJKGTIAYSCYTAFWW" hidden="1">#N/A</definedName>
    <definedName name="ｄｓ" hidden="1">#REF!</definedName>
    <definedName name="DSAJTDA" hidden="1">#REF!</definedName>
    <definedName name="dtryj" hidden="1">#REF!</definedName>
    <definedName name="dtuy" hidden="1">#REF!</definedName>
    <definedName name="ＤＴＷＧＫＦＶＳＳＳＵＯＳＡＯＮＶＱＳＥＴＩＨＬＶＱＬＳＹＰＰＩＩＷＡＨＶＦＹＨＮＨＦＣＭＨＺＥＨＦＭＭＸＹＣＯＦＴＢＲＶＥＩＸＶＶＵＸＥＩＸＫＤＬＮＯＫＸＬＡＳＱＬＰＫＲＷＯＯＨＡＯＺＧＮＲＫＭＺＴＲＯＸＷＨＳＦＹＥＦＮＸＹＤＩＦＵＣＬＶＦＣＸＭＲＲＱＴＬＩＳＺＹＧＩＫＦＳＺＷＯＦＧＱＥＨＯＴＶＰＩＷＨＧＵＬＵＮＰＣＰＫＴＲＤＯＡＷＵＡＵＦＺＥＰＮＣＣＴＤＩＤＳＸＸＷＺＬＯＳＨＮＮＶＸＹＵＧＤＶＭＮＸＬＯＵＴＫＲＥＥＲＷＣＱＡＧＰＣＰＶＳＢＴＥＷＱＯＵＣＪＭＲＤＡＰＱＧＪＴＸＴＲＲＱＴＬＯＳＡＯＮＶＱＳ" hidden="1">#REF!</definedName>
    <definedName name="dty" hidden="1">#REF!</definedName>
    <definedName name="dtyd" hidden="1">#REF!</definedName>
    <definedName name="ＤＷＫＶＣＪＺＩＢＤＱＫＪＧＰＮＺＫＷＳＹＺＨＲＳＸＣＺＯＷＦＰＺＷＲＧＬＬＫＢＸＢＱＸＷＥＧＩＤＱＸＵＭＤＥＯＣＦＭＲＢＩＤＱＢＢＰＦＯＨＪＷＪＰＭＶＵＦＱＣＹＷＣＬＳＳＸＪＧＶＷＭＷＥＺＰＴＵＴＶＨＷＬＲＲＺＢＣＹＬＳＯＧＸＺＪＸＺＧＦＷＤＭＺＥＫＹＩＸＪＵＨＮＫＴＫＷＯＴＷＵＡＩＱＵＵＺＫＺＺＱＴＤＨＢＲＰＰＯＲＪＮＱＹＭＩＤＥＡＱＦＥＶＰＡＶＱＸＣＵＵＮＮＢＦＬＺＪＺＬＵＪＨＥＮＭＸＰＶＸＷＢＫＫＶＷＢＭＤＳＺＱＴＩＤＴＱＲＱＳＬＨＬＡＮＧＯＱＲＮＡＯＥＷＵＯＩＤＫＰＨＨＡＴＨＳＹＧＷＦＹＡＷＵＲ" hidden="1">#REF!</definedName>
    <definedName name="e" hidden="1">#REF!</definedName>
    <definedName name="ＥＡＴＪＬＶＪＭＳＲＩＰＣＣＩＯＣＭＣＬＹＭＲＯＸＰＡＳＸＡＹＯＷＡＡＦＲＯＤＥＵＸＡＵＫＩＩＨＫＣＧＪＳＴＢＷＹＴＧＵＫＪＡＵＥＺＱＶＮＮＩＷＡＧＵＥＵＧＰＶＰＺＩＨＳＫＰＳＱＷＦＦＱＲＶＨＹＭＡＤＭＱＬＢＺＺＹＢＥＩＸＫＤＬＮＭＹＮＣＵＳＭＸＳＮＵＺＲＲＫＤＲＣＩＱＥＷＺＬＧＥＢＸＪＵＧＪＨＮＰＷＨＨＭＲＯＤＬＵＥＯＬＧＷＡＯＲＪＧＪＺＦＦＮＰＱＭＹＧＣＵＬＹＭＰＷＢＬＳＭＦＳＳＧＷＦＹＡＮＡＧＢＺＫＶＩＥＣＦＮＸＲＷＩＦＵＶＬＶＹＣＸＮＲＳＶＧＫＮＣＪＩＲＳＵＱＣＫＧＹＰＱＡＰＲＬＣＪＷＷＪＯＵＧＷ" hidden="1">#REF!</definedName>
    <definedName name="ed" hidden="1">#REF!</definedName>
    <definedName name="EDUPZUPWCTTMMAELZIYKHBAXGFQINQOUDDOPTYNVLOYCXEEDGYVQHUFMTKFHUONKTBMZCAFHOZAFKHXHRAYSIYYATPTIOOWYYKSOGXYJXZGLWDJXIHVMVOQDQVSCALWJFDJRZGLWUJKAKNRLRRQTFIMBBJLMIVCYQHJTHJQJQCCQUAPYOAJWJPMVMYQVYWFMQRVHFGWZJNHXVVUXPTWFSSAZVHWLKBVGBWDIAZTTFLZJZLUAUTBALDJMKPYYJKP" hidden="1">#N/A</definedName>
    <definedName name="EFBOCSQHCMHDJPGGZANRYFVHQWQPMVTLQTFOOZAFQHWDUXGLFVTTSCYCRFXFHJENDVTNIDKPGGATHSYFWFYANHFCLKVBECIJRBCHMJYGPZVPFKKJMEBETAZHJLHTFXOPZOQXCNTNGUFESJSLNAHENMXIUQOUDKVPTFDARBDHCSWXWYKNRGNJLMIUCYQHJTHJQPGNZZNRYMTFOBPURASDVADBHQXBVHETUKNXBWMJJJLEHLTKSNOKWLAZQKVQLSX" hidden="1">#N/A</definedName>
    <definedName name="EGNL" hidden="1">#REF!</definedName>
    <definedName name="ELBKDF" hidden="1">#REF!</definedName>
    <definedName name="EPPUZWLTCMWTOEXWZRORHNNVXYUGOKCTUFTVPAHATHSSGWFYANAGDMKWHTPIQYICHTQFGWGJNIXCCBEPYNTTBDEIQMEVXHVXLCJWWJNUISHTCPXUDUGYDGSAIMGRPEEVYIMGWUBEWADMZZHCDZLAPOFZKFAHMSMMZEKYZLUAUTQZXJAGJHNVWGHMYODWAJNIYVWVXQUJWPXPLXMBTRLWRBGYYRKYJQXLEGTNLISQBMZCAFHOZASPEMVFPMHPQPR" hidden="1">#REF!</definedName>
    <definedName name="f" hidden="1">#REF!</definedName>
    <definedName name="FCFVBBJLMIUCYQHIT" hidden="1">#N/A</definedName>
    <definedName name="FCLKVGSVTZBITUYDBPX" hidden="1">#N/A</definedName>
    <definedName name="FCLKVNTWOXXIJOZQFNDGQUOECCBEWTWHAIKLHTIXPWHACPJIFOMXJMKQSZKLPUSGOYIROJZEENGCGVCBABXKRNFWQEHOTZSLZKKYOXBOBGDMLWHUQOTCJUOTECRSGJNIYCDCEQTXMSSKLHUBYQHISGJDUBNOBFMAKZLUHIFOGRJORPVELPQUGEIYBLPKFFFHADHPCCKFGCPDSRIDXSZEWVXLPVJTJVEKEDAJHTLQTRCDOOTFVKSILVZUPQPRKGK" hidden="1">#N/A</definedName>
    <definedName name="FDPHZXDLMWXCPEMCFPTOEBCBDWSWLYRGHDPETLJDOJELAATNALSZPCERLKHQPALXKQRZJKPURZITCZUKOPOQJFJYFEMOPLRNFWXHJQVGNGZFFTJSLNANTQZXJUGCAGOWFKVTHIZJLQKAFFELOSHNNVXYUGOKCTVFHOMDKXXKPVJTIUDQURASDVBECIQXBCHTQFGWZYTJGGGIBEIQDDLGHDQFEVPZVQXCUTNNBFLZJWFLFEBKIUMFDJSSDEIULZH" hidden="1">#REF!</definedName>
    <definedName name="FEGZVZOCUCEG" hidden="1">#REF!</definedName>
    <definedName name="FENHJFR" hidden="1">#N/A</definedName>
    <definedName name="fff" hidden="1">#REF!</definedName>
    <definedName name="ｆｇ" hidden="1">#REF!</definedName>
    <definedName name="FGRRWIYNVLOYIYVWVXQMQFTLTVXSFTJBZTKFMRJJCVJUAIYHACPJIFOJLOGDGVCCKLNJVDZTVFTVCISZSMZKKYOXQSFSYPOZKWTRWFMXRWHFUULVYCWMCCEQTXMSLNPKXFBTKLVKMTRIPCCQUAOZLUHUAXGYJBGTZHOSTYKHWXNQAEYOMMLOGKHVUCXZUHVLKBVFAWDLKEESWCQAQCLRLKHQOARXAPXYJJOAQFNDGQUPFCNPIEIXLDZAWIXMECW" hidden="1">#N/A</definedName>
    <definedName name="FGWZJNIYVWJBFIPPXSTPCQFEVQAVQOUFXDGEKSTDUGXLTJNWAVLIJIKDZDSFYTVRDSHZXRBXSZEWVPIWHNUGZBOIGDMLWHIGMNVFGBZNVEPYVQGKLKMFBFUBAIKTFNJBSTESUBGRYRKYJIXHACPCIFONYJVRPVELWQUGEEVFIMHMMLOASHONVXZUHPLDGRFHOMEKXXLHVFUGPCPVNFQINZFOVZAEQOCDUXGKFVTTSZCGOBUPRMZNDCTNXZGLCHH" hidden="1">#REF!</definedName>
    <definedName name="FHAWFLLTVWSFMMDFPDFMSCJCWJUUIMFHUHNKTRDOAGLUBMGLWUJJAKNRLBGGFITSHONVKGSAWOFGQFHOMEKXXLPVJTAJWJOLUMXPVYWCKRVWYVKLBEOSNDASUNQUCPIDFANBRHBMHCJOGGZYDJXHWIRXRQNWVGYDGEKTTXBNESAQUDHCBBADVSPDWEFHDPETLJDNJELQIMFTEKSIRKMZKGQOAKLJPROOTYVKSBLVSNDHIHJCYDJJRTUQDKQHITH" hidden="1">#REF!</definedName>
    <definedName name="fill" hidden="1">#REF!</definedName>
    <definedName name="FKBBVOBNTARZSUHBAXQCMZCAGHPZAVSHPYISPKAEFEKHKZGGOPRNZHDXZJXZGMWDWQDOOENGIVIOLUSEMIGMVCNHLXVJKWZDYNSSRUFYNTTBDEANCULMWLNUVBOOCGMAKAMVIVJSKVNSVTZIPTUYKIWXNMQLAYYXASWZIVVDYZVHXWNHRMIPULLFEIPDMCOXDHENMXPVXWBKKVWBMDSZEOSNDAAACVRVKXQYABXKYRPJTOCHZZSLZCJZIBDQKRA" hidden="1">#N/A</definedName>
    <definedName name="FKVBVOCNMARATVFKHQPALXTSXGNYSURGHXHKOJOPOQRUJQQYZBXJRNFWXIWYFDVBVJNTHRHTCPCIZRCUZCAGPWAAFRODEJTXRHQQSLOSANNBCYLZZQKUQDIAATTHDRBRDMSMKHQPASYBQYZJKPBRGOTDHBRPPORJGJZMFNPQMYOGDYIDZGLCCWPCNUBSATVONKTRDOADBHIQABGLIXFOYILBFGFHAWAPWVDFGCIEWNOYNPWBMSMFTEDRIRXKXDA" hidden="1">#REF!</definedName>
    <definedName name="FMRIICVJUAHYHACPJHEOMX" hidden="1">#N/A</definedName>
    <definedName name="FOEQZMZFCLCOGLOMSAPQUGEIZCLPKAYYHADHPCCKFGCPDTSJDNMTYPPJJWBHVFUGRLKHQOARXAFNOZZEQRYPSBGAQOONQIFIXLEMNPLXCUSNXSNUZRRKDRCJQGPZMGEBLJUFSVTZAISTYDAPVFPMHXBCBDWETZZHJKGSAWOFGNQXCMTNGTEEENGIVIOLUSEOBXVBJRWBNKZAQADHCSWWWYIMBIHPRTOBGYPQAPRYWOUHHVZFTDTFOBIFOGRJPSQ" hidden="1">#REF!</definedName>
    <definedName name="FPWQITSGXGMZMSPYXITFBZFHXWYKNRGNMUWYTGVNEFQEGNOVIIVAGUETFOBPCLDOGMPNSBIMNSDBQRHFJEURRRTMPTBOOWRSOBQPGAKGBINEEYYBIWFVHQWQPMVTFXCFDJRSDTFWKSJMVZUKIIHKCZDQJRTUQDRKICMIVBSSLFSVCTCVXKECUSEPPNTVCNNIGVCMWFDXNSSRUMJMBIHQRANUQJZBLZBIOYFYSFQQEPIKXKPMVUFQDZXCLSDXCNL" hidden="1">#N/A</definedName>
    <definedName name="ＦＲＺＶＮＥＦＰＥＧＮＬＤＪＹＬＱＷＫＵＪＶＥＴＺＷＦＷＯＵＸＶＡＧＪＫＰＢＹＮＯＥＨＲＶＱＦＤＤＣＺＣＧＯＣＢＪＥＧＣＯＤＦＷＲＢＷＳＹＥＶＶＯＰＣＧＮＺＰＢＫＱＫＪＧＣＮＦＫＮＴＢＣＮＮＳＥＵＪＲＨＫＵＹＴＪＶＵＸＰＭＰＥＺＨＪＫＧＴＨＸＰＮＨＲＭＩＰＵＡＴＭＡＬＲＺＰＹＲＴＧＡＺＷＦＤＰＡＲＰＶＸＥＰＱＵＺＸＬＴＣＮＷＴＯＸＸＷＺＲＯＳＨＮＮＶＸＹＵＤＺＲＩＪＴＩＫＲＷＧＮＨＡＯＺＹＭＤＭＦＨＵＢＹＨＧＲＣＯＫＩＯＸＥＰＪＮＹＮＯＥＦＫＥＵＺＺＹＢＭＱＴＩＰＯＷＵＰＣＪＧＹＰＱＡＯＨＦＸＤＱＱＥＩＯ" hidden="1">#REF!</definedName>
    <definedName name="ftry" hidden="1">#REF!</definedName>
    <definedName name="g" hidden="1">#REF!</definedName>
    <definedName name="GDDDFYBFNATOQMYNMDXIDYFKCCVVJNTCSENTNMJSRCUNLRAALMQCTIPGJSWRHFQSLHLANGOQRNAOHFZJEAHMDDXQEPVCTGIVPOLUPANQOUVDNOTYVDMXGDYOSTSUNJNUUCDMYGCULNXLNUZKRKDRCCQGPVIVBYHGRCWUAIPAUZLIXYOYBFZPUUTWWAPVVDFOAIEWNOYNPWUMSREJPYOAJWJPMVMYQVYNWDHYKHWXNQAEYOMMLOGKHUUCXYUHVLK" hidden="1">#REF!</definedName>
    <definedName name="ＧＤＭＬＷＯＴＷＵＫＬＶＷＢＮＤＳＡＱＴＤＲＨＥＥＥＧＺＶＺＯＢＵＣＥＦＢＯＣＲＪＨＡＷＲＹＤＶＵＯＪＵＢＩＺＨＡＣＰＪＩＦＯＮＹＪＡＹＥＦＮＹＹＤＩＦＵＣＬＴＲＬＢＧＧＦＩＡＸＡＰＷＷＥＦＨＤＰＸＡＲＳＣＱＴＡＦＰＷＱＪＷＩＨＶＭＵＮＰＣＫＨＱＯＡＬＸＴＲＸＦＮＴＹＪＨＷＸＮＸＡＥＹＯＴＴＳＶＧＫＮＣＪＪＲＩＥＲＹＶＮＥＦＰＤＧＮＬＣＪＬＺＤＪＸＨＸＪＳＦＭＪＳＫＶＮＳＶＴＺＩＰＴＵＹＫＨＷＸＮＲＡＥＱＯＯＮＱＩＭＰＹＬＬＴＯＰＬＢＱＰＧＺＵＱＷＣＴＴＭＮＡＥＬＺＪＹＫＯＩＨＥＮＹＱＶＹＷＣＬＬＷＸＢＮ" hidden="1">#REF!</definedName>
    <definedName name="GEEDGYCFO" hidden="1">#REF!</definedName>
    <definedName name="GFCLJVMSVT" hidden="1">#N/A</definedName>
    <definedName name="GFWQAVRYDUUOOBGMAKZLU" hidden="1">#REF!</definedName>
    <definedName name="GGFIIMBHHPRSOBIFXOPZNQXCMTNFQPDUDWYLYDONYJVRPVDOINYWLMCMEZPTUTVHKODKJRZVHPLDUVGUWDBTAMMAELZQCLYMROXPASXAYEGJKPBYNOECGBROPOQJMQYLLTOPLYMCBSHCYFKBBVVIXMVLXGMGFCLJVNSVTZHITTYTHPGJSWRHFFEHZWZOCUCENZODVTNYTOFXWQJXIOVMGIVPOLUTEPBETVCNOTYVDMWGDYOSSFYUYYYGHJFRNFW" hidden="1">#REF!</definedName>
    <definedName name="gh" hidden="1">#REF!</definedName>
    <definedName name="GHDQEUTKEONUZQQYMQXLVKWFLFEBKJUMRUSYHHBFRIWEUYHLGWTUTVZDSGYGIKFSGWOMGQLHUMLFYMXDKBKDFSMLHRPBLYUACJUVZECQYAJHBRWWVYQNQFMLUVXTFNJBBLZCIOYFYSFQQEVDWYLYEZYJURPVDLWPUGABRBEIDMMLOZDGWCCNPKXFBTGRFHONELXXLPWKTJVERSPYQBTYBZFOVHMYVKLBEOSNDPPRKNRZMMUPQMZNCBSNXSJOFFZ" hidden="1">#REF!</definedName>
    <definedName name="ＧＨＲＳＸＪＺＯＷＳＣＧＢＲＯＰＯＱＪＦＪＹＬＢＤＥＡＭＢＱＩＧＡＬＧＢＩＮＦＥＹＲＦＱＷＤＲＫＭＺＵＳＰＹＸＶＨＫＩＯＱＸＩＩＮＳＰＢＫＵＥＢＶＬＱＱＰＺＶＺＯＶＵＣＥＧＢＯＶＳＫＢＣＭＲＹＤＯＶＯＨＶＧＧＵＫＴＭＤＱＶＳＣＡＬＷＪＦＤＪＲＹＪＤＩＵＲＧＭＷＺＤＹＯＳＳＪＵＹＢＱＸＷＥＧＩＥＱＹＵＭＤＥＯＤＦＺＱＸＫＫＸＣＩＷＧＶＳＦＳＹＶＥＶＨＺＥＵＺＩＰＴＵＺＫＩＷＸＯＲＡＦＺＰＮＮＭＰＺＤＬＹＹＧＢＣＹＯＤＣＴＮＹＴＯＣＴＴＮＮＡＦＯＸＮＺＩＯＩＨＥＮＭＸＰＵＸＶＢＪＫＶＶＢＳＧＯＥＩＲＶＱＧＤＥ" hidden="1">#REF!</definedName>
    <definedName name="GIVIWFEPAMIGMVYSXJGVWMWZDXNSSRUFJMCIIDFBNVRJABLACJKRDDRVCQZPBKXKQNZKCILJOXEIJOIXYORBFAQNNNPILPXKKSNOIWMLCWGBXELLFFTXDRBRDMSMKHRPASMKQZZKKPBSGQTCHBRPPORJGJYMFNOQMYNFDYIDYFLCHAOZFNDMFHUONKTRDOADBUBMNIFUCLVFCXCDCEXTXMSSACDZMBTKLVXEJUAUNBXLCKDFSFLIRMXKGEKSAKE" hidden="1">#REF!</definedName>
    <definedName name="gjfj" hidden="1">#REF!</definedName>
    <definedName name="GJHN" hidden="1">#N/A</definedName>
    <definedName name="GJTXRHFFEHZDGPCCKFGCOCBSMWSNUZQQKJNUIRHTCICBYHGRJCAGPPABFRIXEVYHLHFFEHZWZPCVDFGCODSKICNOVBSSLFPVCTCVXKECZIHSBECIJRCCHMJYGPZJGCHHGJBNCJIQSTPCJGYPQAORYDNUSGRQEVEXZMZFBLJVFSOMSAEYCOMABSCEIDTXYXZLOSZZHIKGSAWOFGRFHOMEIIWAHVEUGPCPVMEPHMPNTCJNOSECQRILUYUSSRUMQTC" hidden="1">#REF!</definedName>
    <definedName name="ＧＭＵＢＭＧＬＸＵＶＬＶＹＣＸＮＲＣＥＱＴＸＲＲＺＢＣＷＥＡＳＪＫＶＪＬＳＴＡＭＮＡＥＬＺＪＹＫＴＧＴＺＷＦＸＬＲＵＳＸＧＮＲＳＸＩＧＶＫＮＸＢＷＬＪＪＪＬＥＨＬＴＧＧＯＪＫＧＳＩＨＹＳＣＸＴＡＦＷＢＢＰＴＺＮＸＮＺＩＯＳＰＹＸＩＥＧＦＫＴＴＥＦＫＸＭＵＫＪＮＩＸＶＶＵＸＰＭＱＤＷＥＧＨＤＱＥＵＭＫＥＯＪＦＭＲＩＩＣＶＩＹＦＷＦＹＡＮＨＦＣＭＫＶＧＴＷＵＡＢＪＴＫＰＭＢＪＳＣＭＰＦＫＫＪＰＭＰＦＬＬＴＵＱＤＫＨＺＱＲＢＰＳＰＡＧＡＴＨＳＲＦＷＦＹＹＬＲＯＸＶＨＱＭＫＱＹＧＲＫＰＢＹＮＯＥＯＴＯＥＩＪＩＫＷ" hidden="1">#REF!</definedName>
    <definedName name="ＧＱＴＸＲＨＭＭＬＯＺＤＧＶＣＣＸＹＵＧＯＫＣＴＶＦＴＶＣＢＳＺＬＬＰＷＫＴＪＶＥＲＥＫＨＱＩＴＬＱＴＲＲＹＣＤＳＰＥＦＶＹＩＭＨＦＧＦＨＩＬＵＨＨＰＫＬＨＴＩＸＷＮＫＦＡＨＭＥＥＸＸＬＰＷＫＴＪＶＥＫＥＹＨＧＲＪＷＵＡＩＪＴＵＺＬＢＱＧＪＴＸＳＩＲＲＴＭＩＭＢＺＨＩＫＧＳＨＷＯＭＪＥＺＧＬＨＢＵＨＴＺＧＸＦＹＡＮＨＧＤＷＩＳＦＩＧＭＮＶＦＧＬＱＨＰＹＩＳＰＫＡＥＥＥＧＺＤＳＺＹＧＩＫＧＳＨＺＱＲＣＱＳＺＥＰＷＰＯＺＺＮＥＭＦＨＺＥＢＬＪＵＦＳＯＥＭＴＥＹＤＰＭＢＣＳＱＵＰＦＪＪＪＬＬＰＥＬＫＳＵＷＲＥＭ" hidden="1">#REF!</definedName>
    <definedName name="GWUUTWTWFSSAVWSLAZQLVQLSAAUUHMSGQDIRVQGDEDFYUYNANOQMYNFDYIDYFKCCVOCNUBRATVICKTRDOADBHIQABGNBJTDMJEUZZYATLBHHPRSOAIEWNOZBINXEYREPOFOGHUAXGEQBNJHNVDNHMYVWNXZDYOTTSUGJNCJCEFBNVRJNXLOUTKREERWCQPBKXKFOGRJPSHPXBRDBPQHKTXSIGGFIASBOOWRSOAPEDAKFAHNEEXXLPVFUHPWQOLU" hidden="1">#N/A</definedName>
    <definedName name="GWYI" hidden="1">#REF!</definedName>
    <definedName name="GYDGEKT" hidden="1">#N/A</definedName>
    <definedName name="h" hidden="1">#REF!</definedName>
    <definedName name="HBGSPEFVFIMHXBBBDPSW" hidden="1">#N/A</definedName>
    <definedName name="HBRPPORJNQYMLUOQM" hidden="1">#N/A</definedName>
    <definedName name="HENMAMIHMVCNHMXVJMWZDYNSSRUFJNCIIQSTPBKCTUFTOMEKXXLPVJTJWIWBYHZKCILJOXEIJOIXYORBFAQNONPILPXPXSTPCRQHBLGAGXXQQEIPDNAJPJHEOMXPVYWCKLBGRIXEVYHMHFFEHZWAPCVDFGCOLDBVFAOTLKEXLWCJAJCERLJGQFPCFDJKSCDINKSBLVSNDZYBTQTJPPXLHUBULNXLNUAKRKERCCQBUWJWBYIGRCPLJPXEPJOAXMV" hidden="1">#REF!</definedName>
    <definedName name="HGJUNCIIQSTNVRJACMACJIZGSSGKRFPEQXLQNWOZRXZYDMJJOAXMNDGQUPFCCCEXAEMKSNPKXLBARLVQMTYPPUIMSGQGSBHBAXGEQINQFNOZZEQGVDTWGKFVSTSUNYNBTCDFBNCRJHBLHCJOFFZSCJQHPIKXBYHGRCPRQVXEPGLJXFPZIFAQVVUWPLPWWEGHDPXTLCDOCELMTMGTEESJRKMZMSPYXITFBRZHRLQCZOQADHDHIHJVYCRYXFHJERY" hidden="1">#N/A</definedName>
    <definedName name="hh" hidden="1">#REF!</definedName>
    <definedName name="ＨＪＷＱＰＭＶＵＦＱＣＦＹＺＨＲＳＤＢＰＸＨＲＡＹＳＩＮＮＭＷＳＷＬＲＲＺＢＣＹＬＳＰＨＹＺＪＸＶＡＬＲＬＥＳＤＦＷＥＸＺＭＡＦＣＬＫＶＧＳＯＵＣＫＶＯＴＦＣＲＳＩＳＶＺＵＫＯＯＯＱＣＦＮＵＴＢＤＦＡＮＵＲＪＶＦＴＷＤＢＳＺＭＭＺＴＨＲＨＴＣＰＣＨＰＨＳＫＰＳＱＷＦＭＱＲＶＨＩＪＺＣＭＱＬＮＮＭＰＨＬＯＷＫＪＲＭＯＫＷＬＡＺＱＫＪＦＭＲＩＩＣＣＰＵＡＯＹＯＡＪＦＥＢＫＩＵＭＲＵＳＹＧＨＲＳＸＪＩＱＧＪＴＸＳＨＦＦＥＨＺＷＡＰＣＶＤＶＲＥＳＨＡＸＳＣＸＳＴＬＫＥＸＬＷＣＪＡＪＣＥＲＬＩＲＱＢＭＹＢＺＦＨＩＪ" hidden="1">#REF!</definedName>
    <definedName name="HLGWABACO" hidden="1">#REF!</definedName>
    <definedName name="HLRGPFRAGAZWFDPHMPNTBCRVHYMULOXBWMKKJMEBETHTVWSETTQLVQMJAAUNBMSZQZSUHBZWFEPANQYAHSTXCAOWGQZXTXXXZSOSHNNVXYUHOKLMXLNUZKRKDRCCQGPIKXBYHGRCPNTBJUNSEBQRHRKEUZZYBMQAHGOQSNAIEWNOYNPWULSREJPDNCOXKYDAJBMORPVELPQUGESTKIMGWUUTWOSVERRZUVVKZYPJUVCIZXXLPVJTJVEKEDAJHTL" hidden="1">#REF!</definedName>
    <definedName name="ＨＭＥＥＸＱＥＰＳＪＲＫＭＺＴＥＮＬＸＩＵＸＶＢＣＫＵＶＡＦＣＲＺＩＤＢＶＬＱＱＰＳＫＨＫＺＧＦＯＰＢＯＶＳＫＢＣＭＡＤＫＶＢＶＯＣＮＭＡＲＡＴＶＩＩＦＯＮＹＪＶＳＱＭＵＦＹＤＰＭＢＣＳＣＦＪＥＵＧＦＩＴＸＡＱＷＷＥＧＨＤＰＸＴＲＳＣＱＴＡＹＰＷＪＪＷＹＭＷＭＹＨＵＨＭＪＴＱＩＯＱＰＵＤＫＯＰＵＦＤＲＥＨＲＶＱＧＤＤＤＦＹＢＦＮＡＡＩＤＥＡＱＦＥＶＯＪＦＭＲＩＩＣＣＰＵＡＯＹＮＺＱＫＪＧＰＧＹＥＨＦＬＴＵＥＦＲＨＷＥＵＸＨＬＧＷＴＵＫＣＺＣＳＦＹＧＩＪＦＲＧＶＮＬＦＱＩＰＵＬＬＦＹＭＸＤＫＢＫＤＦＳＭＫＨ" hidden="1">#REF!</definedName>
    <definedName name="HNXEXNYXLCLEGTGMJSQCNJHNWDOIMYWKLCMOSNDIIHDHKAGGOQRNZHDVCMADKHOBBOTZNXMYHUINKZLDILJPNRRWIFUVLPYCXNKZBUXBJWWEZAWJXMLFPKGMSJJCDJQEODPYGFCLKVNSVTZIITUYKBMCFPTOEBCBDWSWLYRZKGTHXPNHRMIPULLFYLXDKYRTGAZWFDPAMPNTUCMAFCRZISCZUKOOOQJFJTTBCEAMUQIZAHJQVGNGZNYYMCLVIVA" hidden="1">#N/A</definedName>
    <definedName name="HOUELEYL" hidden="1">#REF!</definedName>
    <definedName name="HPZTYKHWVFIMHWBBADPSWDDLNOKWEASJKUWDCTANNQBNKZAQUDHCSPQPRKJRFETUQCRGFWQBWRYZZTTGKRFPJSYSQNXVGYEHFLTQQVHXMUKNXBWMJKXPMPESKSUWSETIAYSCYMRIICVIUAHYGZBOIHENMNZCAGHPZAFKHWENXHEZPTTSGCGVCBJLNIVCZRIJTHKRWGSLZKJSBUWJWCZZKVHDBHQXICGSQEFWGIMJNNMPBEIXDDLNOKWEASJLUXE" hidden="1">#N/A</definedName>
    <definedName name="ＨＳＦＨＧＬＮＵＦＧＬＰＮＣＪＴＤＭＫＥＵＨＧＩＢＸＢＱＸＷＥＧＨＤＱＰＨＹＺＫＰＷＢＬＳＭＦＴＥＤＲＩＲＫＭＺＭＲＯＸＷＮＺＶＴＺＩＰＡＵＹＫＩＴＪＴＷＡＶＫＰＰＯＲＣＧＪＺＦＦＮＰＱＭＹＲＪＡＢＬＡＸＷＮＵＧＧＵＨＶＦＵＧＰＣＰＶＳＢＴＥＷＢＥＣＩＲＹＣＷＩＦＵＡＤＮＲＬＢＺＺＹＢＴＸＡＩＷＷＥＹＡＷＬＢＡＲＬＶＱＭＴＹＰＰＪＪＷＩＸＧＷＩＲＸＲＱＮＷＵＭＳＶＴＹＨＨＳＴＹＪＡＰＸＮＱＡＥＹＯＢＡＣＶＲＶＫＸＱＹＡＢＸＫＹＯＧＥＹＩＤＺＺＲＲＫＤＲＣＩＱＧＰＩＫＸＲＯＹＷＨＳＦＩＧＬＮＣＤＩＮＫＺＨＱ" hidden="1">#REF!</definedName>
    <definedName name="HSTXCAOWGQZ" hidden="1">#N/A</definedName>
    <definedName name="HTML_CodePage" hidden="1">932</definedName>
    <definedName name="HTML_Control" localSheetId="7" hidden="1">{"'Sheet1'!$A$1:$E$128"}</definedName>
    <definedName name="HTML_Control" localSheetId="8" hidden="1">{"'Sheet1'!$A$1:$E$128"}</definedName>
    <definedName name="HTML_Control" localSheetId="5" hidden="1">{"'Sheet1'!$A$1:$E$128"}</definedName>
    <definedName name="HTML_Control" localSheetId="6" hidden="1">{"'Sheet1'!$A$1:$E$128"}</definedName>
    <definedName name="HTML_Control" localSheetId="2" hidden="1">{"'Sheet1'!$A$1:$E$128"}</definedName>
    <definedName name="HTML_Control" localSheetId="4" hidden="1">{"'Sheet1'!$A$1:$E$128"}</definedName>
    <definedName name="HTML_Control" localSheetId="3" hidden="1">{"'Sheet1'!$A$1:$E$128"}</definedName>
    <definedName name="HTML_Control" hidden="1">{"'Sheet1'!$A$1:$E$128"}</definedName>
    <definedName name="HTML_Description" hidden="1">""</definedName>
    <definedName name="HTML_Email" hidden="1">""</definedName>
    <definedName name="HTML_Header" hidden="1">"Sheet1"</definedName>
    <definedName name="HTML_LastUpdate" hidden="1">"15/05/30"</definedName>
    <definedName name="HTML_LineAfter" hidden="1">FALSE</definedName>
    <definedName name="HTML_LineBefore" hidden="1">FALSE</definedName>
    <definedName name="HTML_Name" hidden="1">"総務部"</definedName>
    <definedName name="HTML_OBDlg2" hidden="1">TRUE</definedName>
    <definedName name="HTML_OBDlg4" hidden="1">TRUE</definedName>
    <definedName name="HTML_OS" hidden="1">0</definedName>
    <definedName name="HTML_PathFile" hidden="1">"C:\WINNT\Profiles\jinji\Personal\MyHTML.htm"</definedName>
    <definedName name="HTML_Title" hidden="1">"jusyo5_1"</definedName>
    <definedName name="HVGMUKTMOB" hidden="1">#REF!</definedName>
    <definedName name="HVMVOQDQVSB" hidden="1">#N/A</definedName>
    <definedName name="HWDCKMNJWDASJKUILSQ" hidden="1">#N/A</definedName>
    <definedName name="HXDDLNOKWEASJKVJLSQIOBBLSGPFRANAFPGSJPKQYGNPTBOOWRSOBPFEUPOKRWNNHHUZFTDTFOUOMJSRCCFDJSSDEIULTJMWAVKCBEWTWMZSACDZLAPHFMIDKPGGATHSYFWFYANHWFEPANPOTVCNOTXVUEOXUPFKKJLEAETAZHJLEMIARTLNUZKRHUFFTKSLNANTQZYJSOMRAHSMRCAPQGQTXRHMMITXAZYGIKGSQIZAKYBIGXERREJPQFRANAG" hidden="1">#N/A</definedName>
    <definedName name="HXJSFSYUEVHYEHFLTB" hidden="1">#REF!</definedName>
    <definedName name="i" hidden="1">#REF!</definedName>
    <definedName name="IARSCQTAYPWJJWBHVXJSFSYVEBTYBZFOVZAEQOCWHHHJCFLYYGBCYCRQHBMHCJAZTTHLRFPFRAGAZWFDPGAYEMNYYDPFUVYIMHWUUTWOLPERKSUVRDSHRMWRMTYQQJCQKSIRKKEDAJITEQTRTALMRWTIPZJTNDIIHJCYCRYXFHJEKGYPRBPRYDOVOHVGGUKTIVIOLUSEPBXVBJRCVAMJYSCFJDTSRUFJMBIIQRTPBJFXOPZOQXPWJJXBHVFVHQD" hidden="1">#N/A</definedName>
    <definedName name="IECIQXI" hidden="1">#REF!</definedName>
    <definedName name="ＩＥＱＦＵＴＫＥＯＫＦＭＲＸＱＲＥＩＰＤＮＣＭＳＭＬＩＲＰＢＳＹＡＧＰＰＡＢＦＲＩＷＥＶＹＨＬＧＷＵＵＴＷＡＤＴＧＺＨＪＫＧＶＬＤＢＶＦＫＲＷＯＯＨＡＯＺＦＮＤＭＦＨＵＯＮＫＴＥＰＣＦＤＩＫＲＣＤＩＮＫＺＨＱＡＫＨＢＫＬＫＭＦＢＦＵＢＸＺＡＷＩＱＡＲＳＣＱＴＡＦＰＷＱＲＣＣＱＨＰＩＴＧＬＩＳＱＢＭＺＶＴＰＸＩＢＧＳＰＥＦＶＦＩＭＨＸＢＢＳＤＨＫＺＧＧＯＰＲＮＰＭＥＶＷＧＵＸＥＣＴＡＮＮＭＴＨＱＧＳＢＯＢＨＥＮＥＱＩＮＫＰＹＦＪＫＰＡＹＮＮＥＦＪＥＵＲＳＲＴＭＰＴＢＯＯＴＵＱＣＲＧＦＷＱＢＷＲＹＤＶＶＯＯＣ" hidden="1">#REF!</definedName>
    <definedName name="iiii" hidden="1">#REF!</definedName>
    <definedName name="ＩＪＦＳＧＷＶＵＦＡＶＣＨＺＺＳＳＧＫＱＥＯＥＱＺＯＭＪＳＲＪＰＳＱＷＥＦＰＱＶＨＸＭＵＫＮＸＸＮＫＬＫＭＱＵＪＷＰＸＺＡＷＭＢＴＲＬＶＲＩＮＥＥＹＲＥＰＷＤＵＣＶＸＫＥＤＡＪＩＴＥＶＴＺＡＩＳＴＹＤＡＰＸＦＯＭＧＷＢＢＡＤＶＳＶＫＲＱＺＡＣＹＧＤＶＭＮＸＬＯＶＡＫＲＬＥＲＣＣＱＨＰＺＭＺＦＣＬＪＩＵＱＯＲＺＪＤＩＵＲＧＨＸＨＫＯＪＹＤＤＴＦＩＭＢＩＨＰＲＴＯＢＩＦＸＯＰＺＮＱＫＢＩＵＵＩＭＴＨＲＧＤＱＤＩＦＰＧＳＪＰＥＫＴＡＥＦＪＶＴＨＩＺＣＬＰＫＡＹＹＸＡＫＯＷＪＪＲＭＮＪＺＯＮＥＹＩＥＺＮＥＥＹＹＬ" hidden="1">#REF!</definedName>
    <definedName name="ILPXKKSNOKXLAZQLVTAFXFFTXDRBRDMSMKHRPASYNTCCNOSEVJRHLUYTJGHKCZCRFXFHJFRGVNLFPLGNSFZSFQXEVDWYLFEBKJUFRUZBITUYDBQXHRAYSINNEWTWLSSABDZLTWNOYNPWBMSMFTEDQZSUHULUTEPCYWCKRCPBYNOEORVQGKKKMYBVCBJLNIVCZRIJDFMKCXXKPVJTIUDQDJGPHZEHFLTBFFKWTIPSBFAQOOXQTXFSSAVWSIYXOIS" hidden="1">#REF!</definedName>
    <definedName name="ＩＯＩＢＰＡＺＮＥＮＧＩＶＩＮＦＤＰＡＭＩＧＭＳＤＸＣＯＬＡＢＲＢＥＩＣＳＸＸＷＺＫＫＡＧＧＯＱＲＮＺＨＤＤＥＯＤＦＭＫＢＩＶＶＪＮＴＨＲＨＴＣＯＴＱＺＲＣＵＡＤＢＧＣＧＨＭＸＮＯＥＩＲＶＱＧＤＥＤＦＹＢＺＭＭＵＰＱＭＹＮＣＢＳＤＹＴＡＦＸＸＱＱＥＩＯＣＭＦＯＵＯＭＪＳＲＣＵＡＤＢＧＰＰＡＥＱＧＶＤＩＲＶＱＧＤＥＤＦＹＪＹＭＦＮＯＱＭＹＯＧＥＹＩＥＺＧＬＤＣＷＰＤＯＵＢＳＢＵＨＢＡＸＧＥＱＢＮＱＯＵＷＤＯＯＪＨＶＤＮＸＧＥＹＯＴＴＳＶＶＺＯＵＵＣＥＦＢＮＶＲＭＮＸＬＯＶＡＫＲＬＥＲＤＣＱＨＨＪＷＪＯＬＶＴ" hidden="1">#REF!</definedName>
    <definedName name="IOVMVNQGFCLJVGSVNPWHINSPEMVFPMGJJJLEAETZZHJKGTAWOFHRFDITZTMALKYPYRTGHENLXIUQOUCKDIURGHXHKOJYDLNZCGVBBJLMIVCYQHJTHJQVCOOCGMBKAMVIVBYGSKPSQWEMQQVHETUKLQKAYYXASWZHVUCXZVHWLJDOJEFWWQMQWKYKTZTSPYXIORPVDEOPUGWLTJMWAVKIIHRORGUDFGCODSKICNIDKPHPIVHNULUMPBWURASDPSL" hidden="1">#N/A</definedName>
    <definedName name="IUINKTLWOUXVAFJKOAYMNDYCXNLLKNXAJWWHIERFUTKFPKFMSJJCCQPDNDPYEYXUDVNSVTZHIINZPEMCFPTOEBBBEAETGZHJKGTHDBVGBLRIIBVITAHYGQDXWTCUERUSYZHRSXCZKUENKFVZAZBUCRYYGXTGNKCTUESVCHRYSLYKFWFXAPURAZKVIECHQXICHSQFEORVPFKKJMXBEUAAIKLHTBEVWGVXECTANNBFLRHTCPCHEUFXCFDJSZDDIUR" hidden="1">#REF!</definedName>
    <definedName name="IXFOYIFAQUVUWPLPELKFHDPXTLCDNCELQBHBUITSJRKMZMSPITERNLQZGRLQCZOPFPSWSXXWYKNRGNMUJFRZVNEFQEGNLDKWWKGUETGOBGCMDPGMPNTBJMNSEBCSWFJEURSRTAEMAZHCEAMBQPGAKGBINEEJXBHVFVHQWQPGFQINQOOPZAFRHWEUXHLGVTTSVWZOCVDEGCODSKIYTOVBSXQDPVCNGIVPOLUSEMPNTNYZEIGVCMWFDZDDCFXUYNT" hidden="1">#REF!</definedName>
    <definedName name="IYBLPKAXYXZSOKYQYACXKZRPJTPKRWONHAOZFMDMFHGEBKJUFSVTYAHSTYDAPWGQADTXMSMOPLXFBTKLWKMTYHBUITSGXKMZMSPYXITFBZFOVGAEQOCYILPKAEFEGHKZGFOPRNZHDVFPDGNLCJWWJOTDTFGTZVFWIZFIGMUCFGLXUVLPYCXNKLKMFIMAZHCEAMBQPGAKGBINEEYYMQWFVHQWQPMVTFXCFOWXHIKBPXORAEZPNNMOHDHWUCEFBOD" hidden="1">#REF!</definedName>
    <definedName name="ＩＺＺＴＳＷＤＲＢＱＣＬＲＬＫＨＱＰＡＳＸＡＹＥＹＪＫＰＡＲＧＣＦＰＴＯＤＢＢＢＨＤＨＷＫＷＸＺＶＨＷＬＤＢＶＧＨＯＵＬＬＷＫＶＢＩＺＩＢＢＶＵＲＡＹＫＶＨＫＩＯＰＸＵＹＤＢＰＸＧＲＡＸＳＩＭＮＭＯＨＤＨＷＤＣＫＺＶＩＰＭＥＶＷＧＵＣＨＳＹＳＬＺＫＪＸＯＸＱＳＦＳＧＰＮＺＫＷＳＱＷＥＭＣＧＳＱＥＦＷＧＩＭＨＸＣＣＰＡＥＨＸＤＤＬＮＯＫＷＥＡＳＪＴＨＫＲＰＧＬＬＺＤＪＸＩＵＤＱＤＪＧＰＨＳＫＰＳＱＷＥＭＱＧＳＱＥＦＹＨＬＧＷＵＵＴＶＯＧＰＣＣＫＦＧＡＯＥＤＴＯＹＴＰＶＢＳＳＭＬＰＶＪＴＪＶＥＫＥＣＺＪＨＳＯ" hidden="1">#REF!</definedName>
    <definedName name="j" hidden="1">#REF!</definedName>
    <definedName name="JCWJUUIZHVHVAXGFQZVTZHEYDOTUKUXBWLQQPSDHKAGGOQRELHAQSCQSQHOBBOTZIYKTGTZWFMEJMKSZDDIURGHXAKOJZWXKCGJRFEMHJFRGVPKUPKRXOOHHVZGUETFOUONKKVNTYEMNYYDPMUKNXBWMJKJLEAETGZHWSETIAYSCYTAFWWQJXIARZSUHBAXGFQBNQOUWDOPQODKUENLFVAAZCURUJWEGIEQYUMDEOJQVGNGZNQEVDWYLYEBKJUF" hidden="1">#REF!</definedName>
    <definedName name="JFSGWOLGQLHNTKKDXKVCLUNPCWVRBZLVILEFNXLQNCKTDNKFVZZZBUQUJEMOPLYFBTKMWBINYEYRFQPDUDWYLYEBKIGSOMSAITMRDLMCMPTNDIILWADSZZHIKGSAWOFGRFDBSZMMZEKYIXJSFTYVLWOUXVAJQDHTRFGXAJNIYWWVXQTXFTSAMIUJYXOICYFKBBVVINISIUDJDCZIGSJPSQAALMQCTHPGJYSIGGFIAXAQDWEGHDPIAXSCIPULLFY" hidden="1">#REF!</definedName>
    <definedName name="ＪＬＥＨＬＴＧＧＯＪＫＧＴＨＷＶＭＨＲＧＮＳＪＪＤＤＱＶＢＰＺＯＢＪＶＵＲＡＹＫＢＨＫＺＩＩＴＴＹＫＢＰＸＮＲＡＥＺＰＭＮＭＯＰＳＨＶＯＷＸＺＶＨＷＬＤＵＥＺＵＢＧＹＹＲＫＹＪＪＺＩＢＤＱＫＪＧＰＮＺＫＷＺＸＤＥＭＸＸＣＱＥＭＷＧＰＭＨＸＣＣＢＤＷＳＷＬＳＲＺＢＤＹＥＡＳＪＫＶＪＬＳＸＮＨＡＮＹＹＭＤＬＥＧＳＸＵＥＺＫＷＳＱＷＥＭＸＱＶＨＥＴＵＫＵＸＢＷＭＣＢＤＰＳＷＬＳＲＺＢＤＹＬＴＰＨＹＺＪＹＦＤＶＢＡＮＲＹＭＷＬＸＧＴＧＭＪＳＨＺＥＨＦＬＵＢＦＧＫＷＴＩＬＯＹＣＷＭＫＫＪＭＥＩＬＴＨＧＰＪＬＨＴＩＵ" hidden="1">#REF!</definedName>
    <definedName name="JMTYIPJCPBAOFNGIVJOLUTANJHMVCNHMXVKLWZDYOSSSRUYNUTBDFBGCULMXLNUSKRDDRVBQZPWJWCYIZLCILJPXFIJOAXMOSBFAZZYBTXAHHPKLHUIYWNISNJGXXRREJPDNDPYEYWTMYPVYWCKLVMYODLBEOSNDABACVRVKXQYNJVKZRPJUPCIZZSGRYFVILXSQNWVGRDGEKMTEFAXMUDNXUPEJJILDAETZZHJREMIARSCRTAFPWQJXIHVGZBO" hidden="1">#REF!</definedName>
    <definedName name="JMWAVLIIIKSVDRQYTVRDLKBWGBWDJSKQTRWFFQRWHYNULOYCXVVVXQMQFSLTIEQFUMKEOKQVNNGGRXEVEXZMGFCLJVGSVKMTEEJOLNWGQNIXCCBPLPEKKSUVRELHAQSCQSZFPWUHTSGXFYANBGDMLWHTPFNVFZEQNCDTDGQGKLKMYBFUAAIKLYGCULMXLNLCJVWJNUISHTCWCZIALDILJPXFJJOAXMNDVZTJHHGJBFIQEDMGIEQFUTKHCXEKBBU" hidden="1">#N/A</definedName>
    <definedName name="JPYYJKOARFNDHQUIFGFHAWAPDVDFHCPDTLJDNYFKBBVEPOLUTEPBECIKRCDHMKYKUDAVLPQPRKGKZGFNPRCJGYPQAORYDNUOHUGFTKXZMZFCLJVFSOMSAVPTFDRSJTVZUKOPOQCFBHHPRSOBIFXOPZNQWVMTRFJPDNAJWJPMVNYQVYWCLSWWBWLLCFOTNDBBADVZCKYXUWRESIHYSCXTAFWWQQDIOCEQZFZYVEDOGLYEMNXYDPFUCSVFJETRRQT" hidden="1">#N/A</definedName>
    <definedName name="JRNFWXHWYFDVBDQVBPZOBJWKUDVGYEHFISBFAQNILDHKTGGOJKGSHWVMGRMHOTTMNAELZJYKTZTSNLXOUXVBJKUVAMCRZBKOJZXXWYRNRGUMUWYTJYROJTOJQVVPIVGJZIBDQKJGPNZKAYEGNYYDIGUCLWFSINNMPHEHWDDLMOKMIARSDRTAFQWQJXWKBKDFSFKHQPALYUGOWGAFRODEUEAVKPPOROSHNNVXYUGOKCTVFTVCHNAAOSYMWMYVIOL" hidden="1">#REF!</definedName>
    <definedName name="JSLNANTQ" hidden="1">#REF!</definedName>
    <definedName name="k" hidden="1">#REF!</definedName>
    <definedName name="KAPXCLPKAXYXZSOSHZHJKGTHXPMHRMALXIUXVBCKVVAFCRZENLFLLKNNRGMMUWXTGNJCSUESVBHRYWKVUIZIBDQDIFYKVHDBHPXIBGSPEFRTYSINNMPAEHWDCKZVIPMEVWGUXECTAYMQWGVHQDQWTCUFXCFDDKOPUGDSTJMWAUKIIHKCGJSQYTUQDRRICMHDKPGGAANSYMWLSYSROXVHYEHFLTUEFKWMBKOXBWMJKJLEAETHZHWSETIAYSDYLRI" hidden="1">#N/A</definedName>
    <definedName name="KCTUESVBDKWWTZOXNZIUZWFXIAFIHMVCGHMXVJKBENEURSRTMPMAZHCEAMVULFPKGNSJJDDQVBKAMVBVURAYKCHKIOPZAFRHWEUXHRHEFEGZVZOCUCEGBOCPNHSNIPUMLKXIPWMVOQDXWTCBMBECIKRCCHMJYGPZJGBRVWVBYBQXWFGIEQYUMDEODFMRCIAOZYMDMFHUYUECOYLHFLSDXCNLABRBEICSXXWZZDSYYGIJFSZWOLVJLSRIPBCPTAJ" hidden="1">#REF!</definedName>
    <definedName name="ＫＤＧＫＳＧＦＮＩＫＦＳＧＷＶＭＧＱＴＡＦＷＷＱＱＤＩＯＣＭＢＯＷＤＸＥＮＬＸＯＵＸＶＢＪＫＵＹＫＢＰＸＮＭＱＫＡＹＹＸＡＳＰＳＨＶＯＷＸＺＶＨＷＯＭＨＲＭＨＯＵＬＬＥＹＩＯＶＭＶＮＱＣＸＶＳＢＡＬＷＫＩＯＰＸＨＩＮＳＰＥＭＶＦＰＭＨＷＢＢＡＨＤＨＷＤＣＫＭＮＨＰＬＤＵＶＦＵＷＤＩＴＺＴＭＡＬＫＹＰＹＦＳＦＫＨＲＰＡＬＹＵＳＹＧＮＹＳＸＪＧＶＫＵＸＢＸＣＣＢＤＰＳＷＬＳＲＺＢＤＹＬＴＰＪＫＶＪＬＳＱＩＰＢＢＰＴＺＯＸＮＺＩＶＩＷＦＸＩＡＦＩＧＭＶＣＧＨＬＸＶＪＫＢＭＱＫＡＹＹＸＡＳＷＺＩＶＶＤＹＺＶＨＸＶ" hidden="1">#REF!</definedName>
    <definedName name="KDWKVBJZIBDQKRAZKVHKIOQXIJNIWEOYHEZPTUTVOKOPGHRGIPUELFYMXWKBKQDQWTCAMXJVBJRBLXVJKALNRMCGHGIUXVBBJLMIVKCTVFTVCBSZLLZBQZPBKXKQNWKCHKJOXEIJOZXLMDGPUOEHGIBEIQEDLGIDQEUTKEOJXCUTNNBFLZJZLSMKHQPASYBZENNKPBRGOEHRVQGDIKDZDSFYGIJFSGVOLGWSZEVVPIWHNULUNPCWKTRDOADBHIQ" hidden="1">#REF!</definedName>
    <definedName name="KDXKVVJAIBDQDJGPOZ" hidden="1">#REF!</definedName>
    <definedName name="ＫＥＸＬＷＶＪＡＪＣＥＲＥＫＴＲＤＯＡＪＰＸＥＰＪＯＭＡＢＲＣＥＩＤＴＸＹＸＺＬＯＷＤＣＫＭＯＪＷＥＡＫＭＷＫＭＴＳＪＱＤＤＱＵＢＮＤＰＹＬＹＥＢＫＢＮＦＫＮＬＲＶＺＡＥＱＯＣＤＵＸＧＫＦＶＴＴＪＣＦＪＲＧＯＪＫＧＳＨＷＶＭＧＡＷＤＩＺＺＴＴＧＬＲＦＰＥＱＵＯＮＫＴＲＤＶＳＱＶＥＥＰＱＶＧＸＭＵＫＵＹＴＪＧＧＧＩＢＸＢＱＤＷＥＧＨＤＱＥＡＹＳＤＹＴＡＦＸＷＹＬＸＤＫＢＪＣＥＲＬＫＦＤＰＡＭＰＮＴＵＣＮＮＺＷＬＳＣＭＷＣＳＷＸＷＹＲＮＲＧＮＭＵＷＸＴＧＮＫＨＩＴＨＪＱＶＧＮＧＺＮＹＹＭＣＬＥＩＶＡＸＧＦＱＢ" hidden="1">#REF!</definedName>
    <definedName name="KFVAAZ" hidden="1">#REF!</definedName>
    <definedName name="KGKZMFNPQMZNCUYIDZGLCCWPCOUBSBTUOMJTRCNADBHIQMSOAIEWNOYNPMXEXQEPPDTCIVJOLFQBNJHNWDOIJHWXNXAEYOTTSVGKNCJJRSUOVSKBCMADJIZGTTGLQAQCLYLQNXOZRXAYEMTXYDXMNDGFAQNONTXAIWVEYAWIXMLCWNJQVMMGGTXESCRDMSMLIRMEKNLQZZKLQBSHPFISWQGEESKHKZNFNPRNZOGEYJEZGLDDWPDOUCSBIVPNKTS" hidden="1">#REF!</definedName>
    <definedName name="ＫＩＣＮＩＤＫＰＨＨＡＴＤＫＲＩＱＪＬＹＳＲＯＸＦＱＤＧＥＪＬＳＹＤＩＦＮＷＧＱＮＩＹＣＣＣＥＸＴＸＭＳＳＡＣＤＸＦＢＴＫＬＩＫＲＷＨＯＨＺＫＫＹＰＸＱＳＦＳＹＶＥＤＫＸＴＲＸＦＪＣＨＴＱＦＧＷＧＪＮＩＹＣＣＣＥＱＴＸＭＱＹＡＣＸＫＲＯＩＪＵＩＫＲＰＨＮＡＡＯＳＹＭＷＭＹＨＵＨＮＦＷＩＺＴＲＸＧＰＱＶＧＥＴＴＫＮＸＢＶＬＪＪＩＬＤＨＫＲＲＺＵＶＲＥＴＳＪＤＮＩＥＬＴＳＭＭＡＥＫＹＩＹＫＴＺＴＮＷＶＧＹＤＧＶＥＥＰＱＵＧＸＭＴＫＮＷＡＶＬＵＴＷＯＬＰＥＲＫＳＵＶＲＤＳＨＺＸＲＣＸＳＱＩＩＢＵＩＴＺＨＥＸＺＭ" hidden="1">#REF!</definedName>
    <definedName name="KIOXEIJNZXLMCGOIYWWVYQUXGTTBWXTFMLCWGCXEJAAUUIMSGRITTYKAPXNQAEZPMMMOHDHMFNPQMYNCUSMXSNUZRRKCNUBSATVICBYHGRCORGIPABGLIXFOYIFZPUUTWOLPVVDFGCPWTLCDNBELQBUOBMMARZSUHUAXGFQBNJQZGRLQBZOOFPSWQGLLKKNRGMMUWXTFNJBSTESUBASEESWDRAQCLYLROXPVADBHPXBBGAPQGJTXSIFGFHADHPC" hidden="1">#N/A</definedName>
    <definedName name="ｋｋ" hidden="1">#REF!</definedName>
    <definedName name="KNLRZAKL" hidden="1">#N/A</definedName>
    <definedName name="ko" hidden="1">#REF!</definedName>
    <definedName name="KODJJRTUQDK" hidden="1">#REF!</definedName>
    <definedName name="KSTDEJVLAIYBLPJZ" hidden="1">#N/A</definedName>
    <definedName name="KTMOBOURAYKVHDBHPXHBGZOPFPSWQGLLYKNRGNMUWYTGOKCTUETVCARWWKOUETGOBPUMDPGMPNTBJMNSEBQRHKJEURSRTMPTAZHCEAMBQPGAKGBINQJJXBHRGSBHCASQCTZCAGOPZRCTIPGJTXRQQQSLHLANGOQRNAPHFZJFAHMPIBPAGOENGIAZWFELYAZEGNYZEIGOXHROKPPOQRUKQQYABXJRNIJTIKRWHNHAOZYMXQSFSYVECOZLHFLUBMF" hidden="1">#N/A</definedName>
    <definedName name="KWFSFLIRIUMRUSY" hidden="1">#N/A</definedName>
    <definedName name="ＫＷＵＩＪＡＫＭＱＬＢＧＧＦＨＴＷＡＮＮＶＸＦＳＺＷＯＦＧＱＥＨＯＭＤＱＱＤＩＯＣＭＢＮＷＪＧＤＮＥＱＨＮＱＯＵＣＫＮＯＴＦＣＲＳＪＴＸＳＩＲＱＴＬＯＳＡＯＮＣＤＺＬＡＡＱＬＶＱＲＷＮＮＨＨＶＱＦＯＥＱＺＦＺＹＶＥＣＯＧＬＯＤＭＭＸＹＣＯＦＴＢＳＬＰＫＡＹＹＸＡＳＱＧＴＭＵＷＸＴＦＶＮＬＦＰＫＧＮＳＪＪＤＷＪＶＢＩＺＨＡＢＶＴＱＡＹＪＵＨＫＩＯＰＸＨＩＮＡＰＸＧＱＡＸＳＩＭＭＭＯＣＦＵＢＡＩＫＭＩＵＣＹＱＴＥＳＵＢＧＲＹＲＫＹＪＩＺＨＡＣＰＣＩＦＯＮＹＪＶＲＰＶＥＬＷＱＵＰＥＦＶＦＩＭＧＷＢＢＡＤＯＳＶＬ" hidden="1">#REF!</definedName>
    <definedName name="LAZQLVQLSYP" hidden="1">#N/A</definedName>
    <definedName name="LBNWJWBYHZKCILJOXEMRDAPQGJTXBZZYBTXAJWWEZAWIXXJJWAHVFUGPVPOLUTEWBECKLWWBGVDTWGKOMMLOGDGWJCKMNJVKDBVFAWDIZVPCNUBSATVICBYHGRCORPRYJKFCRZISCZURRQTLIMBHHPRSOAIQHITHJQVGNGZNYXMCLEWJPLVTFPCYWCKSCWBNKZAQABVLQQPSDHKRRZBCYKSOABMACJIZGSSGKRFOEQZMZFCWIAFIGMUCGGJGVWM" hidden="1">#N/A</definedName>
    <definedName name="LCDNBEXPVIIWAGMCOXKXDAJAMEJMENUYZEPNCCTWGKEUSSRUYBKXXFABXJYNMDYIDYFQQKKYCIWGQZFZYVEDUADBHPQABGSIXFVYIMHCCCEXLBOHPRSOAPEWUOZUPWBBUNBMSAQZSUHBAXGEQBNQOKRCDHMKYGQAJGBRWWVXQYNUTCDFBNGYPQAORYDNUOHUGBSBUWJWBYQBMZVTZHPZTYKHWXFIMHWBBADPSZGGOPRNZLDUVGUWDBOBBOTZNXM" hidden="1">#REF!</definedName>
    <definedName name="LCDOCELQBIBUITTHXGZBOBHXVHSEAYEITNSDBYPZBFAQVVUXIMPELHJKGTAWPFHRFHONELYYLPWKRDMZMSPYQBTYBZFOVOTFCRSIDHCSPQPRKNRZNMUPROCSRICMHDKPGGAANSYMWLPVPNKTSDVBECHFQRVHYMULFJEUSSRUXBQDWOPLYMBURMWRINFEYRFQMCLEGTNXGFQBORPUWSTXCAOWGQZWRHLMLNGCGQQYABXJRNFWYIHOTDKEXKWVJAI" hidden="1">#N/A</definedName>
    <definedName name="LDDWWKOUISIUDJDCZIGTZCAGOPZAFRHWEISWRHEEEGZVZOBUCEFBOCSKOYTOVDDXQDPVCTGIVPOLUSEPBECIJRBCHMJYGTDAVKPPORJGJZHPRTPBJFXOPZOQNYFYRCBPGOHIVBYHFRCVTZIPAUYKIWXNYAEZPTFHTWAPVVDFGCPWSLBDNBDKLSFFTXDRBRDMZMROXPASVTZHOSTYKHWXNQAEYOMMLOGQYMLTOQMYNMDXIDYFKCCHUYFTDSENTNM" hidden="1">#N/A</definedName>
    <definedName name="LHZQRBQSZEOVPIWHGULUNNAGDMHSEAZEGQKPBYNOEORVRVWVXJMQFXFHIEJGYPQAORHZGSSGKRFOEQZMZFCLCOGLODMTXYCXMMDGFAQNNNTWAIWVDYAVIWMLCWGIPUMMFFTPDNCOXDXWTCBMEJMKQZWWBNDSAQTDHCSPQPRSVKYQMNJWKZBVFAWDIZZTMALRYPCERLSBZLWILJPRYVZECQTDNKFVZKMFBFUBAIKMHUBYQHESVBHJDWKVUIZIBDQ" hidden="1">#REF!</definedName>
    <definedName name="LIRQB" hidden="1">#N/A</definedName>
    <definedName name="LIXYKNRLBGGFITXAPWVEFHAIEWAKYBHGXERREIPDNCJWJOLUMXPVYWVDHHMYVWNQZEYOMMLOGKNVJCXYUGVKJAVHCJOGGZZNRXMVLXGMQNWVGYDGEKTTEFJVMAKNXBWLJJILDAETGZHJRESIAYSCXTAIHBUITZGRKMZTSPYWITFIGMNVFGLQNVFPHCRWWVYQNQGMMUWXTFNJBSTDGNSCJDWJVUKTMOAFCLKVGSPNMUFYDPMBCSCFJEUYYYAAETA" hidden="1">#N/A</definedName>
    <definedName name="ＬＪＰＲＴＴＹＤＡＰＸＧＱＡＸＳＩＭＭＭＯＨＤＨＯＮＶＸＺＵＮＪＢＳＴＥＳＵＢＧＲＹＲＫＹＪＩＺＨＡＣＰＴＱＺＹＪＵＨＤＢＨＰＳＭＲＤＡＰＱＰＳＷＲＧＬＬＫＮＺＣＧＮＭＵＷＸＴＧＮＫＣＴＵＥＳＶＣＡＲＹＬＫＯＵＩＳＩＵＤＱＤＲＡＳＤＶＡＤＢＨＱＸＢＦＱＯＤＤＵＳＷＲＧＥＥＥＧＺＣＧＯＢＢＪＥＦＢＯＣＣＴＮＸＳＯＶＡＲＲＬＬＹＤＪＳＩＵＤＪＤＣＺＩＧＳＪＰＳＱＷＥＦＰＱＶＨＸＳＩＬＶＺＵＫＵＴＶＯＫＯＤＱＪＲＴＵＱＤＲＨＺＷＲＩＤＫＰＧＧＡＴＨＳＹＦＷＪＬＹＳＲＯＸＶＨＳＥＨＦＬＭＵＥＩＮＬＺＨＲＢＫＨＤＩ" hidden="1">#REF!</definedName>
    <definedName name="LLTVWSFMJBSTDRUAGQ" hidden="1">#N/A</definedName>
    <definedName name="LZHRBKHCSWXWYRNRGNMUWYRZVNEFQEGNKQKDRCBPGPIKXKQMWUGOKIOXEPINIXYOYBFZPUUTWHLOVVDFGCPWSKBDNBDULSFFIOCMCOVIOLUMXPUXVBJRVVAMJYBEOSMCAAZCUNVIIXYUGVVMGQSZEWVAOSZNXMYZTROXWHZFHGLUURWIYNVLOYCWMKKJMEBEUHAVWSFTJBYTDYUAGXXQKXIPWNACPJIEOMYIVYWCWHHMROXGQAXSIMMMOHDHWCC" hidden="1">#N/A</definedName>
    <definedName name="MAEKYIYKTGTYVFTLQTRXFNRRWIFUVLOYCXNKORJNQZMMHIERFUTKFWRYDVTTGLRFPEQYSQNXVGYEHFYYJJOARFNDHQUPFCDCEXPESKTUWSETIAYSCELQIHBUITZCKDFSDAKITERUSYZHRSNKZHQAKHCSWXWYRNRRQZACDKHZQRBPSZEOVPIVHGULTMGTZWFDPAMIENUFZDPNBCTDFJEUYJMXBYEEMOPLXFBTKMWKMTBIVVINTHRGSBOCHENFQIN" hidden="1">#REF!</definedName>
    <definedName name="MFTEDRIRKMZMRJHTEQMKQYGRKPBYNOEORVRVWVXJMQFMLTVWSFMJBSTDFMKCIVVJFTDSENANTQZRCUZCAGHLMRDAPQGJTXRHFFSLOSANNVQRNAOECTOYTPMEEXXBHVFUGPVPOLUTINQOUCDNOTFVDTXGKFVSTSYVYNBUPQMYOGEYIDZGLCHAOZYPXQSFZCLJVGSVTZBITTYDAISCLJDTYYLEAETZZHJKGTAWOFHRFHOUEQJXIHXGZBOBHENITFB" hidden="1">#N/A</definedName>
    <definedName name="MJEUYZYATPTIPOWYAVIQM" hidden="1">#REF!</definedName>
    <definedName name="ＭＬＮＺＣＧＦＦＮＯＱＭＹＧＣＵＢＬＺＣＪＨＹＦＳＳＦＫＱＥＯＤＮＡＮＴＱＺＱＣＵＺＣＡＧＯＷＡＡＦＤＳＳＪＭＷＡＵＫＩＩＨＥＨＬＴＧＧＯＪＫＧＴＨＸＷＮＨＲＭＩＩＡＡＴＴＨＬＲＧＰＦＲＡＧＡＺＷＦＤＰＨＭＣＨＱＱＢＣＨＳＭＵＫＯＸＢＷＭＪＫＪＬＣＧＶＩＢＪＬＭＫＹＮＧＤＹＩＤＹＺＲＱＫＤＲＸＥＶＤＷＹＬＦＥＢＫＷＨＴＷＵＡＢＪＵＵＺＥＢＱＷＧＱＮＨＸＲＱＳＬＨＬＡＨＧＦＧＣＯＷＳＫＢＣＮＢＭＲＢＩＣＶＪＵＴＮＶＯＱＤＱＷＴＬＷＨＴＱＯＴＣＪＵＯＴＥＦＧＷＧＪＮＩＥＥＤＧＲＶＹＯＵＵＣＥＦＢＮＶＲＪＡＢＭ" hidden="1">#REF!</definedName>
    <definedName name="ＭＬＯＧＤＧＷＪＣＫＭＮＪＶＫＺＲＰＪＵＰＫＲＺＺＴＭＺＬＲＹＷＰＲＥＹＷＴＤＢＭＸＫＮＬＱＳＺＫＬＱＤＳＡＪＴＤＡＶＬＰＰＰＲＫＧＫＺＦＦＮＰＱＫＳＯＧＸＹＩＸＺＧＬＯＩＢＯＡＺＮＥＮＦＴＧＭＪＳＱＣＮＺＶＴＺＨＰＺＴＹＫＨＩＹＪＬＰＫＡＥＦＥＧＳＶＺＧＧＯＰＲＮＺＨＤＶＭＮＹＭＯＶＷＤＰＱＤＨＯＣＭＢＮＨＶＡＸＧＹＪＢＨＪＩＮＷＤＨＩＮＹＷＫＬＣＡＥＺＯＭＭＬＯＧＫＮＷＪＪＲＭＵＨＶＬＫＢＶＦＡＷＤＩＺＺＴＴＧＬＱＡＱＣＬＲＬＫＧＱＯＡＲＸＡＹＥＭＮＸＢＮＤＳＡＱＴＤＨＣＳＰＱＰＲＨＬＡＮＧＯＱＲＮＡ" hidden="1">#REF!</definedName>
    <definedName name="ｍｍ" hidden="1">#REF!</definedName>
    <definedName name="ＭＮＲＷＵＪＱＡＫＴＲＬＢＧＧＦＩＡＸＡＲＲＺＢＣＹＬＳＯＨＸＺＳＵＢＧＲＹＲＫＹＪＩＸＮＷＰＲＥＲＸＵＤＢＮＦＢＡＦＯＶＧＡＧＤＳＴＪＴＷＡＵＫＰＤＦＲＵＹＮＵＴＢＤＥＡＮＵＲＪＡＢＬＤＫＪＡＨＴＴＨＬＳＧＰＦＲＡＮＡＧＤＭＸＯＵＸＶＢＪＲＵＶＡＭＪＹＺＰＳＣＧＢＪＫＪＬＥＨＬＴＨＧＯＪＬＧＴＨＸＷＮＨＲＭＤＩＡＡＴＴＨＬＳＧＰＦＲＩＣＡＸＨＦＱＩＯＲＰＶＤＥＯＰＵＧＷＨＸＢＫＯＪＺＷＸＷＹＲＮＲＧＵＭＵＷＹＴＪＹＱＯＪＴＯＪＱＶＣＷＰＣＮＵＢＳＡＴＶＩＣＢＹＨＧＥＱＴＲＸＹＧＱＲＷＢＹＮＶＤＭＫＥＵＺ" hidden="1">#REF!</definedName>
    <definedName name="mono" hidden="1">#REF!</definedName>
    <definedName name="MQLAYYXASP" hidden="1">#REF!</definedName>
    <definedName name="MVTFWCFDJCNNSEUJRHKUYTJGGGIBXBQDPRTOBPFXVPZUQXCTTNFQWEUDJWQPMVUFQCFDWEOPUZWLTCMWTOTTTVOKODJJRTUQDKGZCMBDKPZGASDDRHQWJXCZIHSDPLJFMXRVHFGWGJNHNNNPBEIXDDLNOKXEEVWGVXECUANNBFLZJZLUFLIRJUMFDJSZDEIUSGHXBAUKIIHKCGJSQYTUQDRHICMIDKPGGAAOSYMWMYHNHFXVHZTRXFGQRWIYNVL" hidden="1">#N/A</definedName>
    <definedName name="MZTRJHTEQTRXYGCHMJYGPAJGCOQAORXDNUNHUFFTKSLNANUECNYLHFLTALFKWTIJZEIDTYYXZLOSZZHJKGSAWOFGRFHOMEJJWBHVGSBOBHDNEQHNQOUCKNEQNCFIRVQGEEDGYBFNBUPQMYNCBSMXSNUZRRKKYCBLBNWCWURAZKCILJOXXIJOIXFVYIMHWUUTWOLPDWEFHDPEWUPZUPWCTTMGTELSJRKMZDAKITERUSYZGRSXCZOWFPZWSWWWYRN" hidden="1">#N/A</definedName>
    <definedName name="MZZNRXLVLXGTGLIS" hidden="1">#REF!</definedName>
    <definedName name="NAFLZJZLUHUZWFXIAG" hidden="1">#REF!</definedName>
    <definedName name="NBCTDFJEUYZYAMPTIPOWYHTBXPGHSGIZQXJJXBIWFSBOCHENFQINQOOWZAFRODEUXHLGVTTSVCGOCBJEGBOCSRIRMHOTLLXLPVEUGPVPOLUSHMPOTCCNEQGVDTWGKFUSDFYUYNATBDEANBRJGBRNUZQQKDNTBRATVICBYHFRCORPVWEOZDBQXJTQLAFFEHZWZPVVDFGCOWWNOZNHNXEXRBAOFOHJWJOLVTEPCYWCKOHMYVKLBLOSNDHSUGJNCJI" hidden="1">#REF!</definedName>
    <definedName name="NEFPRYWOVHHVZGUDTFOBOURARDVVTZHOSTYSMAPOFAKFAHNPJJXBHVFVHQWQOLVTEWCUAJJUVZLCRYPSBGCZAZBUQUJXPXZBWJXKICMHDKPRLESDJQHQJLKIFPKVHKIOPXHINUJRAKURMBGGFIIMBHHJKGMIARSCRTAFQWQJNMBRATVIVBYHFRCOKIOWEPYKIWXOYAEZPTUTZCGVCVWYUGOKCTUFTVFXDQQEIOCMCOXKXCZJAMUXVBJRVVAMJYZ" hidden="1">#REF!</definedName>
    <definedName name="NEOQVPFKKXIMPELLTUWSEMIARSDRTAIOBBPTZNXNZIVINKULXOUXVVGZCGOBBPRNZODCTNXTNSKKDCGNBLAMVBVURAZKMPNTCCNOSEVJRHLUYTJGHGIJMCPIQSTPBQFXVPAVQXCUFYMXDKVOQDXWTCAMXJMKQRZJKPULTCMEZPTUTVOKODKJLMIVCZRIJTHKQWZSLZKKYOXQSFSYVECOQMKQYGWBMKYISUYTJZYBMQTIPOWYAWIRJABLACJHQDD" hidden="1">#REF!</definedName>
    <definedName name="nhj" hidden="1">#REF!</definedName>
    <definedName name="nn" hidden="1">#REF!</definedName>
    <definedName name="NNBFMAJZLUAEBKJXDGEKSTDEJVLAJMWAVLIJIKDZDRKSTVRDTLJDUPWBTSMFTEKRIRKMZTSJITEQTRXZGRRWBZNVAKHCRWWVYQNQGXFHIERYVNEFPRYDNUOHUGFTKTLOAOTLJVGSOMSAEYCOMABSCEIDTXYXZLOTZZHJKGSAWOFGRFHOMEJJXBHVFVHQDQVNEQINQOUCKOOTFCRSILVFVTTSVNQUCQPXSUQCRGFCMHCJPGGZZNRYMWLXGMQNWVG" hidden="1">#N/A</definedName>
    <definedName name="NNHHVPDNDPYEYXUDBNEKNLRZAWBNDSAFOSNDBBADVSWJCKMUHVLDBVFAOTLKIWHOVLUBOIGDMLWHUXMNVFGLQNCKTDNKFVLKMFBFUBAIKMHNKCTUESVBHRYRLYJJXOWPRDIFONYJWBHQXIBGSPEFVFIMHXNMPASIOOWYZTAWPFHRFHONELYYLPWKUJVEQVSCTFWCOUCKOOTFCDUXGKFEFEGZCGOCBJEGBOCCTNYTOVASRLLZDJXHXJJDCZIHSKP" hidden="1">#N/A</definedName>
    <definedName name="NUFGKPNCJTDMKGKKKMFBFUAAIKLHUBXPMXLNUZKRKDRCCQGPIIWBYXJUGCAGOWMQCAOPGQSWRRRQTEILSSACDZLIARSCQTZAHUUIMSGQXFSGLIRJUMSUTYHEEJVSHIYBLPKAXXXZNQZMMUBXKYONDYIDZFHHAAOSZNWMYHNHGDMLWOTGLUUFGLWNCKADNRTRRQTLIHVNVXZUHVLDBVFAWDIZYREQWDUDVYKFMVTFQCFBCKUVAFCRZISCZUZAZBU" hidden="1">#REF!</definedName>
    <definedName name="NVQRNZODCTNYTOVAS" hidden="1">#REF!</definedName>
    <definedName name="OCBJEGBOCSRICMHDXOOIIWAGUFRAGAZWFDPHMPNTBCNNSEUCTWFJEUSSRUMJMBPHDEAMBQIGARMTZBVOCNTARATVNMJSNYKNLRTALMQVTHPZJSPKAQPSKHKAGGOQRNZHDVMNYMCHSYSLZKJXOXQSFSYVECOZLQWFMXRVHFGWGJNIXCCBEPTWMSSAOKXEBTKLVJMSRIPCCPLZJZLUGUIRIUMRUSYGORSXJGVWMPZJZXXKCGJSFFNIJFRGVULFWSZ" hidden="1">#N/A</definedName>
    <definedName name="ODEUEHLGWAAZCORVKQQYABX" hidden="1">#N/A</definedName>
    <definedName name="ＯＤＥＵＸＪＥＵＲＲＲＴＭＰＴＢＯＯＷＲＳＯＢＰＥＤＡＫＦＢＩＮＥＥＪＸＢＨＶＦＶＨＱＷＱＰＭＶＴＦＷＣＦＵＤＤＯＯＴＦＷＫＳＩＭＶＺＵＫＨＩＨＪＸＡＰＤＷＥＦＨＤＰＥＴＬＰＺＵＰＷＣＴＴＭＧＴＥＤＵＤＶＹＫＦＤＡＪＩＴＥＱＴＳＸＺＧＲＳＸＢＺＨＲＢＫＩＱＶＶＵＸＸＢＱＷＷＥＧＨＤＱＸＵＯＰＺＯＱＸＣＮＴＮＧＵＦＥＳＪＷＹＬＹＥＢＫＩＵＦＲＮＬＲＺＨＳＬＱＣＺＯＰＯＱＵＰＦＶＵＸＩＭＰＦＬＬＧＨＤＱＸＸＯＰＺＯＲＰＨＮＡＡＯＫＹＨＸＪＳＥＪＧＰＨＳＫＰＳＱＷＦＭＱＲＶＨＦＧＷＺＪＮＩＸＶＴＶＯＲＶＤＱＱＹ" hidden="1">#REF!</definedName>
    <definedName name="ODSRICMIDKPGGAAXDRBQCLRMKHQPASXAYECNOTDSAQTDHBRPPORJGJZMFNPQMBTPKRWNNHAOZFMDMFHCBYHGRCORPVXEPQUZXLKVEBWMQRQSLHLAHGOQRNAHEBCNBDKPPJCPAAOFNGIVIOLUTEPBXVBGQKPBYNOEORVQGKKJMYNCIIQSTPCJFYOQAOQXWNUWJNUISBKXKQNWOZRWZXDMTXYCOMABJTXSIFGFILPXLKCDZLAPOHSNIPUMMFFTXDS" hidden="1">#REF!</definedName>
    <definedName name="OEIRVQGDEDFYBFNBAOQMYNCBSMDYFKCCVVJNTHRHTCNMJSRCUZCAGPPABFRIQGJTXSHFQSLHLANGOQRNAOEWUOFAHMEDXQBHOFOHJWQOLUTEPCEDIKROTYVDNXGDYOTTSUNJNCJIQSUNVRJABLNUAKRKCONBSBTWIWBYHGRAWUAIQBUZLIXYOYBFAQUUUWWAPWVDFHCPXWNOZJQOGMZZNRXLVLRERXUDVGYDGEKTPQVHETUKNXBVLJUWPSWERRZ" hidden="1">#N/A</definedName>
    <definedName name="OHJWQPMVPAMPNTUCMNIGUCMWFCXNRSRTMIMBIHPRANURJABLZCIOYFYSFQQEPIKXKPMWUFQDZXDLSDXCOLMCMFZPUUTWHLODKJSTVRDLHZQRBDKIAGTTHLRBQCLYCZJAMDJMKQYVVAMJYBENRMCAAZCUXBJXWEZIVJZYPJTOKRWNNHHUZFTDSFFZYVECOFLODMMXYCOFTBSVEOECCBEWTWMZSACDWLASQLVQLSXPPIBPAHOENTGAZWFEPAMPNTV" hidden="1">#REF!</definedName>
    <definedName name="OJQWNNGANXEVDWYLFEBUFQDGEJLSDEJOLAHRBLICSBQSZEPVPIWHGULUTGTZWFDPFBZFNVFZEYNOEWAVKPPORCGRXXFHIERYUNDFPDYWNUHHUJXHXJSFSYVEVHZEHFMTXXCOLABRUEIDTQRQSLOFSSAVWSETIHYSDYTYPPIJWAHVFUGPVPOGEQINQOUCSTXJAPFISWRGEEDGYVZOBUCEFBNDVTNXSOVARRLERNULUNPCWVSBZOADBHIQBBGLIXF" hidden="1">#REF!</definedName>
    <definedName name="OK" hidden="1">#REF!</definedName>
    <definedName name="ORPUWDOPUZWLSCMWTNDIIHK" hidden="1">#REF!</definedName>
    <definedName name="OVRKACMACJPZGZTGRRFWEXZLQNWVGRDZYDMTEYDXMNDNQUPEJJILWADTZZUQGSBOBHENEQINQOUCKNOTODEUSWRHEEEGZRZNMVPRNZODCTNXTOVADWWKOVJSIUDJDCZIHSADBHQQBSDUJRHKUYSIGGFIIMBOHPRSOBPEXUPZUPWCTTMFQWDUDWYLFDATFQCFDJKSDDINKZHMWTOEUTVOKODKJRTUQDKHZQRBDKPAGATHSRFWFYANAGCMKSEAYEN" hidden="1">#N/A</definedName>
    <definedName name="OWYAV" hidden="1">#REF!</definedName>
    <definedName name="OZUPWBTSMMAEKYIYKTZAXGFQINQOUDDOPTFWKSAKOJYWWWYRNRGTMEGYWQBZGLDDWPDOVCSJLYSVFDOZMPNSUBMNSXUFPZIFAQVVUWPLPTSBCEAMUXOPZOQKVBVOCBPGOHJWKPMVUFQCYXCLLFKWTIJZJMQKAFFEHSWZKJRTVQDKHZQRBPSZXOVIIVOCMBOWLROXOASXAYEMGHLXVJKBENRMOOOQJMQYLLTOPGUKIZUEZVBHYYRSFAOYNZIOIHE" hidden="1">#N/A</definedName>
    <definedName name="PBECIJRCMRODLUEOLGMMLNGCGVCBJLNIVDZACBPGPIKXKPMVUFQDZXQXICHSQRHRUYTJNEHSWZHHPQSOAIEWNOZNPZRXKJNUIRHTCPCIFOFRJORPVDHHMYVKLBEDYOMMLOOSANNVQRNAOEDUOFAHMDDXXLPVJTJWCWURBZKTWUAIJUUZLBQYORBFAQSRUMJNCPIQSTPBQFXVQACJOGGZSGRXEVPREYWTDBJVYWCELWWBGESAYIFAQUVUWPLPEKK" hidden="1">#REF!</definedName>
    <definedName name="PBEIXDDLNOLTPHYZKYAHGXEQQEILVKWFSFLFSTJMWAVXXWYRUYGUTBGCODSRICNIDKPHPPCHNBJVEKROXWHZFOUCDNOTFVKSILVZUJHHGJBQFTLTVXTCRJHBLHCJOFFZSGRXJSLNAUTQGRCORKLTEEJOIQZJTQLBFGFHLPELKSUZMTQIZAKYBINXEYREQPJRKMZMSGFQBNJHNWDOIMYWKLCMOSNDWVYKNRGMMUWXTFNJBSUESUIZGSSGKRFOEQZ" hidden="1">#REF!</definedName>
    <definedName name="PCCQUAKAMVIVAXHYJBHKIAIMMRDAPQGJTXSIFGFHADHVUDXZVHWVMHRMHOULLEESWDRAQPVPOLUTEWBECIRRCDHTKZPSCGAQOONQIFIYLEMOPLXMFDXHCYFKBBVOBNTARZSUHBASQBMZCASALLQVSHPYISPKAEEEGAETZZHJKGTAWOFJXAHMWDXQDZOENGIVIOLXITFBZFOVGAEQUVMWYJYDDCFQUYNTTBDLYFCULMWKNUSJQDDQVBPZMVIVBYH" hidden="1">#N/A</definedName>
    <definedName name="PDNCOXHGDMKWOTWMUVFGLXUCSVFJEURRRTMIMTMUVXXMBTRLWRMTYQQJCQBHPFOUHBAXGFQBVTYAHSTYDAPXGQAXRHMMLOVZOUUCEFBNVRJACMACJEKEXHHVLUNPCPVSBZLWIECIQBVAMJYZPZCGBQVZBNQUJQPXZAWJQNFPAOQXVNTGFJQEOUDQDIFOGBHKIOWDHINZWLMCFPSIFGFHADHPCCKFGCPDTUOZUPULLEESWDRVHQWQPMVTFXCFDJK" hidden="1">#REF!</definedName>
    <definedName name="PEWUOZUPWBTTMFTEKSIRYKFDAJITEQTRXZGRSWBZAKUDAVLQQPRKGKZGFNCBPRYEOVOIVGFWFYAFKHQPALYUSXGNYSXIGVWMWZJZDDDFRUYNTTBDEANUQRSDRTAYQWJJXBHVFVHQDQWNFQINQOUDKOPTHWXNRAEZPMNMSWZHVVQRNZODCTOYAHMDDXXKPVJTIIOIHENMXPUXVBKKVWAMDRZEOSNCAAZCUMBPIQRTPBQIGALGBINFDWKVULTMOBV" hidden="1">#REF!</definedName>
    <definedName name="PFKKJMEBE" hidden="1">#N/A</definedName>
    <definedName name="PFPSWRGLLKNYCFVBB" hidden="1">#REF!</definedName>
    <definedName name="PGSJPSQWEMPQVHETUKNLFVTTSVNRUCBJEFBOCSQHCMHDJRRLLYDJXHXJSYSQNWVGYEHFFFQRVHYMULOXBWMVUXPMPFSLTVWSETIAYSDYTAIIBVITAJSLNAUTPZXJTGJHNOWGXCZOWFPZWRHLMLRNRGYGIJFRZVNEFQEGNSDJDVHGULTMOBPURAZKVHDTBJTNSEBQRHRUEUZZYBMQTIPPXYATBXPGISGBZQXKKXCIRHTCPCIFOFRJORPVDLPPUPD" hidden="1">#REF!</definedName>
    <definedName name="PLGNSJJ" hidden="1">#N/A</definedName>
    <definedName name="PMEVWGUXECTANNAFLZ" hidden="1">#REF!</definedName>
    <definedName name="ＰＭＮＭＯＨＤＨＷＫＣＫＭＯＪＳＨＺＸＲＢＸＳＺＥＶＶＰＩＷＨＮＵＬＹＡＮＨＧＤＭＨＳＥＨＦＬＮＵＦＧＫＰＮＨＲＢＬＩＣＳＸＸＷＺＲＯＲＧＮＮＩＪＦＳＺＶＮＥＧＰＳＺＥＧＡＴＨＳＲＦＷＦＹＬＹＥＢＫＪＵＦＲＮＬＲＡＨＳＭＱＣＡＢＲＢＥＩＣＳＸＸＷＺＫＯＲＧＮＮＩＫＧＳＡＷＯＦＧＱＳＺＹＰＷＩＩＷＡＨＶＦＵＧＰＣＰＶＳＢＴＵＺＣＡＧＰＥＦＫＷＴＩＪＺＣＭＤＴＱＲＱＳＬＯＳＡＮＮＶＱＲＮＡＯＥＦＺＪＦＡＨＭＥＤＸＸＬＰＶＪＴＪＶＥＫＥＤＡＺＫＣＣＡＧＰＰＡＲＤＴＩＱＧＪＴＸＳＫＫＪＭＥＢＦＵＨＡＩＫＬＨＴＤＶ" hidden="1">#REF!</definedName>
    <definedName name="PPJCPBHOFNGIVQOLUTEPBOUVDNOTYVKSBLVSNCHHGNJNCJIEIKXKQNWVGRDZXDEPJNZXLMDNPTOEJJIKLOEKKSUVRDLHZQRBELJAHUUHMSGQFSANBGDMEPYBZFNVYZEQNCDTWGKFUSSRUCFOBBJEFBNCBSNXSOUARRKKOUISIOUONKTRDVADBHPQBBGSIXHKTXSIGGFIAXAPDVDSOAPEWUOZUHNEEXRBHOFOHJWQOLVQBNQOUVZAFKHWENXHEZO" hidden="1">#N/A</definedName>
    <definedName name="PPORIMBOHPRSOBPFXVPZUQXCTTRFQWDUDWYLFEEWDOPUZWLTCMWTNDIIHKGJYFFNOQMYGCUGQFHOTEKEXLWVJAJCEREJGQCNAWUAIPAUZLIXISVZTJOONQBFIXEDMNPLXFWNOYMPWULSFFTXDRBRDMZMZJAMDJMKQYDEJVKLBEOSMCALNGJNVIIQLMIVJYXOJIELQHHBBWCQAPBKQKAJITLQTRXGGRSWIZNOSBFAQZYBTQTIWPXYPCQGYWDYUAG" hidden="1">#N/A</definedName>
    <definedName name="ＰＱＧＪＩＤＴＱＱＱＳＬＯＳＡＮＮＶＱＲＮＡＯＤＣＴＷＲＮＵＺＱＱＫＫＸＣＩＷＧＷＩＩＣＢＹＨＦＲＪＯＲＰＶＤＥＯＰＵＧＷＥＵＹＨＬＧＷＴＵＴＶＯＫＯＤＲＤＦＧＣＯＤＳＫＩＣＮＩＤＫＰＨＺＳＧＲＸＥＶＥＸＺＭＧＦＢＬＪＶＦＳＶＫＭＴＥＥＺＸＬＴＤＮＷＵＰＵＵＴＷＯＬＣＪＩＱＳＴＰＣＪＧＹＰＱＡＯＲＹＺＦＺＳＧＲＱＥＶＥＸＸＫＱＮＷＵＧＲＤＺＯＸＥＰＪＹＶＫＬＢＬＯＹＯＴＴＳＶＧＫＮＤＪＪＲＴＢＯＶＳＫＡＣＭＡＤＪＩＺＧＴＴＧＫＲＦＱＣＬＹＬＱＮＷＯＺＲＸＡＹＥＭＴＸＹＤＰＭＡＱＴＤＨＤＢＢＡＣＫＮＷＪＣＸ" hidden="1">#REF!</definedName>
    <definedName name="PQVGESTKNWBVL" hidden="1">#REF!</definedName>
    <definedName name="_xlnm.Print_Area" localSheetId="7">'【様式4-6】 一宮浄化センター'!$A$1:$AI$59</definedName>
    <definedName name="_xlnm.Print_Area" localSheetId="5">'【様式4-6】 津名浄化センター'!$A$1:$AI$127</definedName>
    <definedName name="_xlnm.Print_Area" localSheetId="6">'【様式4-6】 北淡浄化センター'!$A$1:$AI$58</definedName>
    <definedName name="_xlnm.Print_Area" localSheetId="2">'【様式4-6】鵜崎中継ポンプ場'!$A$1:$AI$52</definedName>
    <definedName name="_xlnm.Print_Area" localSheetId="4">'【様式4-6】大磯機中継ポンプ場'!$A$1:$AI$51</definedName>
    <definedName name="_xlnm.Print_Area" localSheetId="3">'【様式4-6】淡路・東浦浄化センター'!$A$1:$AI$93</definedName>
    <definedName name="_xlnm.Print_Area" localSheetId="1">'様式4-5(D施設群 )'!$A$1:$L$17</definedName>
    <definedName name="_xlnm.Print_Titles" localSheetId="7">'【様式4-6】 一宮浄化センター'!$1:$3</definedName>
    <definedName name="_xlnm.Print_Titles" localSheetId="8">'【様式4-6】 草香・明神浄化センター'!$1:$3</definedName>
    <definedName name="_xlnm.Print_Titles" localSheetId="5">'【様式4-6】 津名浄化センター'!$1:$3</definedName>
    <definedName name="_xlnm.Print_Titles" localSheetId="6">'【様式4-6】 北淡浄化センター'!$1:$3</definedName>
    <definedName name="_xlnm.Print_Titles" localSheetId="2">'【様式4-6】鵜崎中継ポンプ場'!$1:$3</definedName>
    <definedName name="_xlnm.Print_Titles" localSheetId="4">'【様式4-6】大磯機中継ポンプ場'!$1:$3</definedName>
    <definedName name="_xlnm.Print_Titles" localSheetId="3">'【様式4-6】淡路・東浦浄化センター'!$1:$3</definedName>
    <definedName name="ＰＳＨＯＯＷＸＺＶＨＤＶＭＯＹＭＯＶＵＪＷＷＫＯＴＤＴＦＯＢＯＵＲＡＲＤＶＡＤＢＨＰＸＵＹＫＨＷＸＮＲＡＥＺＰＭＮＭＯＨＫＯＷＫＪＲＳＯＡＰＥＤＵＯＺＵＰＷＢＴＴＭＭＡＪＸＨＷＩＲＸＲＱＮＷＶＧＹＤＧＥＫＴＴＱＶＧＸＭＴＫＮＷＢＶＬＪＪＩＬＤＡＤＳＫＴＵＷＳＥＴＩＡＹＳＣＹＴＡＦＩＢＵＩＴＡＨＸＧＺＢＯＦＣＬＫＶＥＨＦＬＭＵＥＦＫＸＭＵＤＮＧＡＱＶＶＶＮＫＮＤＪＪＲＦＢＯＶＳＫＢＣＭＡＤＫＰＺＧＡＴＧＳＲＨＱＪＬＹＬＱＮＸＶＧＲＥＡＱＹＦＱＮＺＷＬＭＣＭＰＴＯＥＩＩＩＫＷＺＤＳＹＹＧＩＱＤＬＨＺＱＲＢＱＳ" hidden="1">#REF!</definedName>
    <definedName name="PTODBBADVSWLYRZBCYKZOWQBWRYDVVOHVGNUKTMOGFCLKVXAYEGNYZDRGOXHROJZDEDFYQFLLTVWSEMIARTDRTAFQXQJUTHYHACPCHERCNZWUZIPAUZKIXXOMQKAFFEHSWZPVVDFUGOKCTUEGNMPBBPTAOXNZIVIOLUMXPUXVVCGHLXVJKBENRMCSRUMQTCPPXSTPBQFEVPAVQXFFZZMRXLVKWFLFEBOZRWZXDMMXYCQFNDGQUOECCBEWTWMZSA" hidden="1">#REF!</definedName>
    <definedName name="PXGQAXSHMMLOGDHWCCKFBNVRJABMACJOZGZSGRQHPIKXLQNWLWIECIRYJDHTRFGWHJUKOOIUXBQHPRTOBJFXOPZOQXVYLLYDJSIUDQDIFPGRJPSQWELINYWKLCFOTNDBBADVZCKYXMNJWKAYPKUPLRTTMMAELZJVEKFDAJITLQTRXGGRSBRGOEHRVPFDDCFXUYLEMOPDRHZWRBWSZEVVPIVGNWFYANHFCMKVGTWUZBITUZTHPZEBWLQQPSKHKAL" hidden="1">#REF!</definedName>
    <definedName name="ＱＡＫＴＱＬＢＦＧＦＲＯＳＨＮＮＶＸＹＵＧＯＫＣＴＵＦＴＶＣＤＫＥＸＫＷＢＳＢＵＷＪＷＢＹＨＧＲＣＰＬＪＰＸＵＮＳＥＢＱＲＨＲＵＹＴＭＭＭＯＡＤＨＷＣＣＸＺＵＨＰＬＤＵＶＦＵＷＤＢＳＺＭＭＡＥＫＴＪＶＥＲＥＫＨＱＨＴＬＱＴＲＸＦＮＲＲＷＸＭＮＤＨＱＵＰＦＣＤＣＥＸＡＥＭＺＺＨＣＤＺＳＨＧＸＲＣＸＳＺＥＷＷＰＰＤＨＮＢＭＹＨＮＨＧＤＭＬＷＯＴＷＵＢＢＭＮＲＤＵＪＱＨＫＴＹＭＫＫＫＭＦＤＳＧＹＵＶＲＥＳＩＡＹＳＣＸＴＡＦＷＷＱＩＴＺＧＸＧＺＢＯＩＨＹＷＩＴＦＩＧＭＴＥＦＪＯＭＵＤＮＸＵＰＥＪＪＩＬＤＡＥＴＺＺ" hidden="1">#REF!</definedName>
    <definedName name="QAWRVMMGFJPDNDPYEYYHGRJORPVEEPQSIXFVYIZOMMLOGDHWJCKYUHVLDBVFAWDIZZTMZLRYDWYLPMVTFQCFDJKVVAFCRZISCZUKAZBUQUJQPXZBWJRNFCMADKPZGATGSQHQJLYLQNXVGVRQVELWGSPEFKNRMBGGFIUXBQWWEGHDPXXOPAOQXVNTGGUYEUKWFSFKHRIULRUSYGNRSXJGHXBTOEBCBDWZDLYYGBKWLAZQKUQLSXOAANSYMWLXGMG" hidden="1">#REF!</definedName>
    <definedName name="QBIPGOHJWQPMVUF" hidden="1">#REF!</definedName>
    <definedName name="ＱＦＤＤＣＦＸＵＹＮＡＴＢＤＥＣＱＦＹＶＱＫＦＭＲＪＩＣＶＪＵＷＮＶＯＱＤＸＷＴＣＢＭＸＪＭＫＱＢＭＭＲＷＴＩＱＺＪＴＱＬＢＦＦＷＯＬＯＤＹＧＩＪＦＳＺＷＯＦＧＴＶＣＨＳＺＳＬＺＫＫＹＯＸＱＨＵＺＷＦＥＰＡＸＶＢＫＲＬＰＢＺＤＴＤＧＫＦＶＺＺＺＢＮＱＵＲＲＺＡＣＹＫＳＯＭＮＸＬＯＶＴＧＳＳＧＫＱＦＯＥＱＺＭＺＦＣＲＣＵＡＤＢＧＰＷＡＢＧＲＰＧＷＡＪＮＩＹＶＷＶＸＱＴＸＦＴＳＡＶＨＴＩＸＷＮＨＳＮＩＰＵＭＭＦＩＭＳＧＱＧＳＢＦＥＢＫＩＵＬＲＵＳＹＧＨＲＹＫＢＱＸＯＲＡＥＺＰＮＮＭＰＨＥＨＷＫＣＬＣＹＬＺＰＨ" hidden="1">#REF!</definedName>
    <definedName name="QGISGIPOFMZZMQXLVKWFSFLBTEWBECIRYCCHTQRILUZTJHHGJQUCQPXSUPCQGFWQAVRYDUZZNRXLWIRXRQNWVGYDGEKTTEVHXMUYIMHXUUUWWAPDVDFHCPDTLJDNIELQSMFTEKRCVXKEDAJITCFDIDOPTYWKSCMVTOTTSVNKODJJRTUQCKGYPMADKLRLEOOCTBUWINKTSDOAWUAJQBLXUJKAKNRMBGGFITXAIHPRSOBIFXOPZNQXVERRFJPZOAJ" hidden="1">#N/A</definedName>
    <definedName name="QHITHJQOGJJXBHVFVHQDQVSBTINQOUCKOOTFCRSILVZVTTSVNRUCQPXGBOCSRICMHDKPGGAANJXHXJSYCZIHSKPSIQRBCHTJRHKUYTJGGGMIMBPHPRSOBQIGALGBIQQKDQBIPGOHJWQXHFQBORBDKVWBFDSZJTCAUKAACVRVKQQYABXJRNFWYIWYFGNHANZYMDMEHTHMJCOZLHFLTBMFKFTULVXBWMQRQSEHLAHGOQSLTPHYZJYAHFXDQQEIOXN" hidden="1">#N/A</definedName>
    <definedName name="QOALXAYEFNYNSPEMVFPMHWBBADVSTZZHJKGSAWOFGRFHISZTMALKYGZBOBGDNLWHUQOUCJUOTFCRXHJNIYDKNYCFUBAJKMIUCYQHISHJQOBOOCGMAKAMVIVAXHYKBSQWEEFKVTIJZCMQKAYYIAEHQDDLGHDPETSJDOJELQIQQDIOCMBNLFDAJIAFIGMUVGGLXNCKADNRMCIHJCYCRFXFHJERJBZUEZUBHYYRLYJFWFYANHFCMKVHKIOQXIJNSNU" hidden="1">#N/A</definedName>
    <definedName name="ＱＯＵＤＫＯＰＴＦＤＲＳＪＭＶＺＵＫＨＩＴＭＰＴＢＺＨＣＥＡＭＢＱＰＧＡＫＧＢＬＤＤＷＷＺＧＵＥＴＦＯＵＯＮＫＴＳＤＭＰＮＳＢＢＭＮＳＧＶＣＴＥＩＤＳＱＱＱＳＬＷＬＺＲＺＢＤＹＬＺＰＨＦＺＪＥＡＨＭＯＩＢＰＡＧＮＥＮＧＩＶＰＯＬＵＳＥＭＰＮＴＶＣＮＱＶＴＩＰＺＪＳＱＫＡＦＦＥＨＨＬＡＧＧＯＱＲＮＺＨＤＶＭＮＹＭＯＶＡＬＳＬＤＰＯＣＴＢＵＷＪＸＣＺＳＥＯＢＸＶＢＪＲＢＶＡＭＪＹＺＰＡＥＺＰＴＵＨＴＷＡＰＶＶＤＦＧＣＩＥＷＮＯＹＮＨＦＸＥＱＱＥＩＰＬＡＭＶＩＶＢＹＨＺＫＣＨＫＩＯＸＥＩＪＮＺＸＹＯＲＢＦＺＰＮ" hidden="1">#REF!</definedName>
    <definedName name="QPMVUFQCFDJLIINSPXHRAXSINNMOHDHWDCKFBOVSKACMADJPZGZTGCQHQJLYLQNWVGREAYEYJDIURGHXHKOIYDDCCFJYEEGHDQFXOPZOQXVNTGGUYESCSSFSXUEVHYEHFLTARVHETUKOXBWMJKJWZDLYYGBCYLZPOEZPLSXOOIIVAGUYKTZTSPYXIAFIGMVVGHLXOWMPZDYNDCFXUXNATBDEAMBQIGASNUZVPIWHNULUNNHGDMKWHTMSTBLMRWT" hidden="1">#REF!</definedName>
    <definedName name="QTLOSAONVQSOAPEDUOYUPWEEXXLPVJTJVEKEDAJHTVYWCKLWWBNDSAQTDHCSBACVRVKYQYUQCRJHCMHCJPGGZTGRKAJCERLKHQOALXAYEFNYYDIGNXHQOIYDDCFXUXMKSUWPXTLCDNCELQBHBUITSGXEGTGLISQBMZVTZHOZJVSHIYILPKAEFEGSVZOUUWXTGNJBSUESUBARYKLYVJSIUDQOLULXPUXVBJRUVAMJKAENRMCZAZBUXBJXWETOBPF" hidden="1">#REF!</definedName>
    <definedName name="QVHETUKOXBWMJKJLEHLTG" hidden="1">#REF!</definedName>
    <definedName name="ＱＶＮＮＧＧＵＹＥＳＣＳＥＮＴＮＭＪＳＱＣＵＺＰＵＤＤＯＰＵＦＷＬＳＪＭＶＪＺＷＸＷＹＲＮＲＧＴＪＬＭＩＵＪＹＱＯＩＴＯＪＱＶＮＩＢＰＡＧＳＢＵＷＪＤＣＺＩＨＳＤＰＳＬＭＵＥＦＫＰＭＢＨＲＡＸＳＩＭＮＭＯＨＤＨＷＤＣＫＭＯＪＷＣＵＬＭＷＬＮＵＺＫＱＳＦＲＱＥＶＤＷＹＬＹＥＢＸＪＵＧＣＡＧＯＷＧＡＦＲＯＤＥＵＥＨＬＧＰＰＯＲＣＧＪＧＧＯＱＲＮＡＨＥＷＮＯＹＭＰＷＵＬＳＦＦＬＲＧＰＦＲＡＮＡＲＡＳＤＶＢＥＣＨＱＸＢＣＨＳＱＦＦＷＺＪＮＨＪＫＪＬＥＨＬＴＧＧＯＪＫＧＴＨＸＷＮＴＯＪＱＶＮＮＧＧＵＹＥＴＣＳＥＮＴ" hidden="1">#REF!</definedName>
    <definedName name="qw" hidden="1">#REF!</definedName>
    <definedName name="ＲＡＥＺＰＭＮＭＯＨＤＨＷＫＣＫＭＯＪＪＹＱＯＩＴＯＪＱＶＮＭＧＺＮＱＸＯＷＰＲＥＹＸＵＤＣＮＹＫＮＬＲＴＷＸＣＧＥＴＡＫＵＤＢＶＬＱＱＰＳＫＷＬＲＲＺＢＣＹＫＳＯＧＸＺＪＸＺＧＬＷＤＷＰＮＭＡＲＺＳＵＨＭＩＳＱＣＭＺＶＴＺＨＰＺＴＶＳＨＩＹＩＬＰＫＡＥＦＥＧＳＶＺＯＵＵＣＲＮＡＨＥＷＮＷＬＮＵＳＫＱＤＤＲＮＢＫＡＭＶＩＶＢＹＨＹＫＣＨＫＩＯＷＥＩＩＮＩＷＸＯＲＡＥＺＰＹＸＡＳＷＺＩＶＶＤＹＺＶＨＷＬＫＢＶＧＢＷＤＹＹＳＳＦＪＱＺＰＢＫＱＫＩＦＰＮＹＱＷＺＸＣＬＬＷＮＺＰＥＭＣＦＰＴＯＥＢＢＢＨＤＨＷＫＪ" hidden="1">#REF!</definedName>
    <definedName name="RBIBVITTHYGZBOBPZXITGCAGOVGAFRODEHKOIYDDCFQRQNFWXHVYFDUBOOBGMAKAMCPVSBSEWBECIQYBSEBQRHLUYTJGHGIBEIQEDLGGTHXWNHRMIPFFZZMQXGVIQXRPMVUFXDFEJSSDEXOCKBELGWUUTVOKODRJRTVQDRHZXRZVCHYYSLYKQIQJLYSROXWHSOMSUBMMRWUTCMWTOEIIIKDZDSSACDZMTQIZAKYBHNXEXREPOFOHJWJOLUTEPCY" hidden="1">#N/A</definedName>
    <definedName name="RLPBZNOFPR" hidden="1">#REF!</definedName>
    <definedName name="rytf" hidden="1">#REF!</definedName>
    <definedName name="rytu" hidden="1">#REF!</definedName>
    <definedName name="SAPBEXdnldView" hidden="1">"6VJBV8MA63D90WOHXHEU9V57V"</definedName>
    <definedName name="SAPBEXsysID" hidden="1">"BWP"</definedName>
    <definedName name="sd" hidden="1">#REF!</definedName>
    <definedName name="sdrtud" hidden="1">#REF!</definedName>
    <definedName name="sdtfs" hidden="1">#REF!</definedName>
    <definedName name="SEBQRHRUYTJNNNP" hidden="1">#REF!</definedName>
    <definedName name="sencount" hidden="1">1</definedName>
    <definedName name="SGHXIKOJZDED" hidden="1">#REF!</definedName>
    <definedName name="SOSHONVXGSAWOFGRFHOTEKEXLWVJUNPCPVSBALWIECIRYJDHTRSISVZVZZYBBFUBAIKLHUBYSTESUBZRYKKYCIXGTCPCIFOGRJORPVEABGSPEFKTXSIGGFIAEHPOWRSOAPEDUPZBINEEYYLQWKUKWFLFMVTFXCFDJRSCDFVKSILVZUKHIHJCYCQIQSUNCRJHBMHCJRRLERDJQHQILXSQNWVGRSQWXFPQVAXMUDNXUPEJJILMPFLLTVDQXTMCEOC" hidden="1">#N/A</definedName>
    <definedName name="SPQPRKGKZMFNPQMZNDVFPKFMRJOHUGMTKSLNAYXAYEFNXYDIFUCLVFCXMJJLEAETZZHJKEMIARSCRTAFBVOBNMARASVGMJSQCNZVTZHPAQCZOPFPSWRGLLKNZCGMMUWXTSOGXZJXZGHOBBPTZNXNZMAFCLDOGLOMSBIMNRDBPQWFJEURSRTMPTBPOWRTGUKJAULGNSJVVJNTHRHTCNMJSQCUZCAGOPAAFRHWEUXQKAYYXASPSIVOWYZVHXPMHRM" hidden="1">#REF!</definedName>
    <definedName name="STEEJVLAIYBLPKAXYXZ" hidden="1">#REF!</definedName>
    <definedName name="STSUNQUEEMHIERFUTKFPKFMSJJCCQUXHXJSYSQNXVNPLPESKSUWRESIAYSMIPULLFYLXDKBJCETSPYXITFIGMOVVAFCRZISCZUKOWYRNRGMMUWXTGNJCSUESUBHNGZNYXMTMOBOURAYKVHDBHMXQVHETUKUXBWMQRAMPTIPOWYZVEASJDRUAZQXKKQWKUKWFSFLIRIUMRUSYGZAFRODEUXHLGVTTSVNRRFEMHJFRGVULFPOVASSLLZDJXHXJSYS" hidden="1">#N/A</definedName>
    <definedName name="ＳＸＪＧＶＷＭＷＺＤＹＮＳＳＲＵＬＰＥＫＫＳＵＶＳＡＷＯＦＧＱＷＤＢＳＺＭＭＺＥＫＹＩＸＪＳＦＳＹＶＫＷＯＴＷＵＡＩＱＵＵＺＬＩＸＹＯＲＢＦＡＱＰＯＲＪＦＮＡＡＩＤＥＡＮＢＲＱＰＡＶＱＸＣＵＵＮＮＢＦＬＺＪＺＪＰＪＨＥＮＭＸＰＶＹＷＢＫＫＶＣＯＦＴＢＲＶＥＩＤＴＱＲＱＳＬＨＬＡＮＧＯＱＣＰＤＴＬＪＤＮＩＥＬＱＨＨＢＵＨＯＶＭＵＮＰＣＷＶＳＢＡＫＸＡＹＥＯＺＡＥＪＨＶＤＮＸＧＤＹＨＨＨＪＣＹＣＲＸＸＦＨＩＥＲＹＢＳＴＤＳＱＶＦＭＧＺＭＹＸＬＣＫＨＵＨＮＨＧＲＣＰＬＪＭＵＥＹＤＰＭＢＣＳＣＦＪＥＴＹＭＯＡＤＨ" hidden="1">#REF!</definedName>
    <definedName name="SYGORSXJGVWMPZDYOLLLNG" hidden="1">#REF!</definedName>
    <definedName name="TBJUNSEBQRHRUYTJSRUGJNCIIDFANVRJABLACJHYKKXCIWGVHQDRWTCUFXCPVDKOZKIXXORALAYYYATWAIVVDYZZODCTOYTOVASSLLZDKYHXDJDCZIHSKPSQWFFQRVHSAQTDHBRPPORJGJZMYABXKYOGDYIDZGLCCWUFMTKSZMGEBLJUFSVTYAHSTYDAPXVECWMRRQTTWMSSACDZLHZQRBQSZEPVPIWHGULUNPCGDMLWHTPNTCJUOSECQRWZDYO" hidden="1">#REF!</definedName>
    <definedName name="ＴＤＫＥＸＫＶＶＪＡＩＢＤＱＤＪＧＰＯＺＫＷＳＳＡＩＳＭＲＤＡＰＱＧＱＴＸＳＨＭＭＬＪＮＱＧＭＭＵＷＸＴＦＮＪＢＳＴＺＢＩＧＹＥＲＲＦＺＮＸＭＹＨＵＨＮＫＴＬＷＯＴＷＵＡＪＯＯＴＦＣＲＳＡＫＯＩＹＷＷＶＹＱＵＸＧＰＸＳＴＰＣＱＧＥＶＱＡＶＲＸＤＵＵＨＶＺＧＵＤＴＦＪＤＢＹＩＧＲＪＰＳＱＷＥＦＰＪＶＭＡＩＹＣＬＨＸＶＶＵＸＰＭＰＦＺＨＪＫＧＴＨＸＰＮＨＲＷＤＩＡＡＴＭＡＬＲＺＰＹＲＴＧＡＺＷＦＤＰＡＥＣＨＪＱＢＣＨＭＪＹＦＰＫＨＣＳＷＸＷＹＲＮＲＧＮＭＵＷＸＴＧＮＫＨＩＴＨＪＱＶＧＮＧＺＮＭＡＲＡＴＶＩＶＡ" hidden="1">#REF!</definedName>
    <definedName name="TELSIRKMZTSPYWITFIGZGRSWBZNVFPYWQGLLKNFRGNMHJFRZVNEFQEGNSDJIVGGULTMOBOUMKVGTPNMUEYDPMBCSCUPFJKJLXAETAZHWSEMIARSDRTAYQXJJXBHWFSBOBHENFQINQOUDKOFRODEUXHLFFFEHZCGOCBJEGCODCTNYTOVASSLLZDJYHXDKECZIHSKQSRWFFQRWHYGWZJNIXVVUBXBQDWEGHDQEXVPZVQXCTTNFQWEUDKWRPMVUFQC" hidden="1">#N/A</definedName>
    <definedName name="ＴＥＰＣＹＷＣＫＲＣＷＢＮＫＺＡＱＡＤＨＢＬＬＫＮＺＣＧＱＰＸＺＢＸＪＲＮＦＷＸＨＷＹＦＤＶＢＯＱＶＢＰＺＯＡＪＷＪＰＭＶＮＳＸＡＹＥＭＵＹＹＤＰＰＱＨＫＴＹＳＩＧＧＦＩＡＥＨＰＤＺＵＶＲＥＳＩＨＹＳＣＸＴＡＬＬＥＥＳＷＣＱＡＱＣＬＲＬＫＨＱＢＴＺＢＡＦＯＯＺＡＦＱＨＷＤＵＶＺＵＫＨＩＨＪＣＹＣＲＥＸＦＨＩＥＲＫＣＡＵＥＺＶＣＨＹＹＳＬＺＫＱＸＬＥＧＴＮＭＪＳＲＣＮＺＣＩＪＲＢＣＨＭＪＹＧＰＺＪＧＢＪＫＪＬＥＡＥＴＡＺＨＪＬＩＰＬＤＫＵＪＬＳＸＩＯＩＢＰＡＺＮＥＮＧＩＶＩＮＶＵＦＱＣＹＷＣＬＳＤＸＣＺＯＰ" hidden="1">#REF!</definedName>
    <definedName name="TGOKCTUETVCARYLINTHRGSANTQZQCUZCAGOWZAFRODEUSWRHEFEGZCGOCBJENZODCTNYTOVASRLLZDCLBNWCWVSBZLDILJPXYJGSJXFWZYTIGGFIAXBQDWEGHDPETLJDUQXCTTNGTFLVDWYLFEBKJUFFEJLSDEJNLTCMWTOEIIHKCZDSYYGIJFLHZQRBQDITATMALLHQJLYLROXWHSEAPYFQKPAYNNEORBRVVVXJMQFLLTVWQYUMDEODFWNUHHU" hidden="1">#REF!</definedName>
    <definedName name="THRGSBOBHENASXAPYFJKPAYMNEHQBQOONQIMPYLLTOPJXNMCXHCYEKBBUVIMTHRGNTNLIRQBTNLRZALLQCSHPFISWRHEFEKHKZNFOPRNZODVTNXTOVADXQDPNENGIVZWFELYBZEGNYZEJGOXHROKOPOQRUJQQYZBXJRNIJTHKQWGNGANYYMDQSFSXUDCNYLHFLTALFKWTIJUXBWMCBEPTWMSSNOKXMEVWHVXECUYZMQXLVKWFSFLIRFXCFDJSOP" hidden="1">#N/A</definedName>
    <definedName name="TJVEKEOXWHZFHGLUUFGLWNCJADMRLHHGJBYBQEWFGIEQFUMKDXEVEXZMGEBKJUFSUTYAHHMRODLUEOLGWABACVRVKQQJKGSAWOFFTWDISZTMZLKYGZBOBGDMLWHUQOUCJUOTFCRXHJNIYCDNYCFUBAIKMIUCYQHISHJQUBNNBFMAJZLUHUAXGYJORPVELPQUGDSTJNWAAXXXZSVPCCKFGCPDTSIDNIELQHHBDIOCMBNWCWVSBTLQTRXGGRSWIZO" hidden="1">#REF!</definedName>
    <definedName name="TOKRWNNHANZFMDLEGNMJSQCNZCAGHPAAFKQYHRJEUYBDWSWLRRZBSFMIARTDRTAGQXQKXIIYHACPCIFOMYJVAGPWHBFRPDEVFHLGWABAZDGWCCOQMYWOFGQFHOMVIIWAGUEUGPCPVSBSYEHFLTBEFKNCDTWGKFUSSRUMQTCPPXSANBRQHBLGCJOFFZZMRXLVKRXRQNWVGYDGEKTTEEGXMTKNWBOMMLNGCGVJBJLNIDTLJDNIELQHHBUITZGRKMZ" hidden="1">#N/A</definedName>
    <definedName name="TQFNWGQNIXCCBHDHWCCKMNJWDZRDOCELQBIBUITTHXGEREKHQOALXTRXYJDHTRFGXHJNIWXWYKNRGNMUWXTGNKCXHVXEDUBNMRXLVKXFSGLIRJUMSNSBIMNSDBPQNWAVLJJIKDGNAAIDEAMBQPGNJELQHHBBPTZNYKTZTSPYWIAFIGMUVGFRHWXAKOJYWHJCYCREXFHIERFVNKJEZGMDDWQDOVCEXZMGFCLKVMPNTUCNNSXUJRAKURMCGGGIAET" hidden="1">#N/A</definedName>
    <definedName name="TRXFNQRWIFUVLOYCXMKKJMSVDRQZTVRDSHIDNIDKQHHAAOSZNWMYHNHGDNZRWZXDLMXXCYNVLOYCXNKVYQNQGTMUAWIXMECWHCXEJBAUNBMTKTMOBWTDBMXKNLQSZKLQVSISCLJDTYYXDADTZZHJKGSARIJTIKRWHNHAOZYMDMFHUHNNLXHUQOUCKUOTFCDTDGKFVZAZBNQUJPPXZAWJQIZAKZBIRYLLYDJXHXJSESXUDJBGJHNWDHISQEFWZIS" hidden="1">#N/A</definedName>
    <definedName name="TSJEOJEL" hidden="1">#N/A</definedName>
    <definedName name="TTBDKWEASJLVJLSXIPIBPOCTCVXKXCZJHSYUSYHNHMYVKLBLOSNCHHGJUKZFFNPQMZGDVMNXLOUTKSSGKQEOEQZMZKTKWOTWUAIQUUZLIXYORBFECCBEWZDLZYGBDZLAPOFSNIPUMLFFTSGQFSAHBZWFEPHNPOKKVWBMDSAQTDHBEEDGYVYOBUCEFBNCRJHBMKRWOOHAOZFNDMFHUONKTRDPSQWXFPQVAXMUDNXUPERQTLIMBHHPRSOAIEWDNCE" hidden="1">#REF!</definedName>
    <definedName name="TTGKRFPEQZMZFCLDOGLOKSAEEGETUKNXBVLJJILDHKSKXMLCWHCXEJBAUUIMSGQKTZTROYWHZFIGMUVFWIZNVLPYCXNKLKMFBFUHNPQMZNDVSIEZGLCCWPDOUKTMOBVCLKVGAYEGNYZDIGUCMWFCXNRSRTUXMTTBCEAMUQIZALTAFPWQJWIHVGZBOBHENLXIUQOUCKTYKHWXNXAEZOFEGSVZOVUCEFBO" hidden="1">#REF!</definedName>
    <definedName name="TTNNAFLZJYKTZU" hidden="1">#N/A</definedName>
    <definedName name="TUESVBHRY" hidden="1">#N/A</definedName>
    <definedName name="TUFTVCH" hidden="1">#REF!</definedName>
    <definedName name="tuiot" hidden="1">#REF!</definedName>
    <definedName name="TUWSEMIARSCRTAFQWQJXIHWEXZMAFCLKVEAYEMUEYDPMBCSCFJETYYLXAETLTVWSEUMDEODFMKCIVVJNTLBNWJWBYHZKCILJOXLMRCAPPGJTXRQQQSLOSANNVQRNAODFZJEAHMDDXXKPVJTIUDJECZSDVBECIQQBCHTJRHKUYTJGGGIBXBQDWEGHBQFXVPZVQXCUTNGUFLSJWYLFEBKIUFRUSYAHNRWUIQAKTOEIJIOLOEKKFGCPEWNOYNPWBLX" hidden="1">#N/A</definedName>
    <definedName name="ＴＶＩＣＢＹＨＣＮＺＣＡＧＩＰＡＢＦＫＩＱＺＪＴＱＬＡＦＦＥＨＺＷＺＰＶＯＱＲＮＡＨＥＷＭＷＬＮＵＺＫＱＫＤＲＣＢＰＧＴＶＩＶＢＹＨＣＮＺＶＴＺＩＰＡＵＹＫＩＪＡＫＭＱＬＢＦＧＦＨＴＷＡＰＷＣＥＦＢＮＶＲＬＮＸＬＮＵＴＫＲＥＥＲＶＣＱＡＰＢＪＷＢＹＨＺＫＣＩＬＪＯＸＥＩＪＯＺＸＭＮＤＢＦＡＱＮＮＮＰＩＬＰＸＫＫＳＮＩＶＪＺＹＰＪＴＯＫＲＷＮＮＨＨＵＺＸＨＸＪＳＹＳＲＯＸＶＨＺＥＨＦＬＴＵＦＣＯＦＴＢＲＶＵＯＥＣＣＢＥＷＴＷＬＺＳＡＢＤＺＬＡＰＨＦＺＷＳＹＥＶＶＯＩＶＧＮＤＭＦＨＡＹＶＥＤＯＺＬＯＸＹＧＱＲ" hidden="1">#REF!</definedName>
    <definedName name="ty" hidden="1">#REF!</definedName>
    <definedName name="tyui" hidden="1">#REF!</definedName>
    <definedName name="ＵＡＩＪＴＵＺＬＢＪＺＤＭＱＬＸＸＷＺＲＯＲＧＵＮＶＷＹＵＧＶＮＬＧＱＬＧＮＳＫＫＤＷＫＶＣＪＺＩＢＤＶＵＲＡＺＫＶＨＫＩＯＱＸＩＪＮＳＱＥＭＳＢＹＴＪＯＯＮＱＩＥＩＸＥＤＬＮＰＬＸＦＲＩＪＵＩＫＲＷＨＯＨＡＯＺＺＰＸＱＳＦＳＹＶＥＤＯＺＬＨＦＬＵＢＭＧＫＷＵＶＬＶＹＣＸＭＲＲＱＴＥＩＬＢＨＡＣＤＺＭＴＱＩＹＩＸＺＧＥＶＣＰＰＤＨＮＢＭＹＨＵＨＶＥＷＨＺＴＲＸＦＭＱＲＷＩＦＴＪＭＷＡＶＬＩＩＩＫＤＧＫＳＦＦＮＩＪＦＳＧＧＸＳＣＸＴＺＦＨＢＢＯＴＺＮＸＮＺＩＯＩＧＤＭＬＷＯＵＧＭＵＶＦＧＬＸＮＣＫＡＤＮＫＡ" hidden="1">#REF!</definedName>
    <definedName name="UDWYLFEAKIUERUSYZHEINLZHRBKHCSWXKCZCRYYGHJFRZVNEBATGSRFQJLYLQNXVGREAYEMUEYAYMNDOQUPFJKJLXPELLTUWSEMIARSCRTAYQWVJNTHRHTCPCQZQCUZCAGOWAAFRODEUXHLHFFEHZRANNVQRNZODCZJEAHMDDXXKGUEUGPVPNFDPHMPNTBCMNSEUJRWFJEUSSRUMJMBTBDEAMBQIGALGUZRQKDRCIPGPIKXRQMWRCORPVXEPPUZ" hidden="1">#N/A</definedName>
    <definedName name="UELEYLWWKBJCEREKHQPTFBZFOVLQCZOPADHCSWXWYKNRGNMUWXTGNKEPCPURASHMPNTBJNNSEBCTWFJEUSSRUMPNAAIDEAMBQPGALGTZQQJJXBIWGVHQWQPMVQIOQPUDDOPUFWLUXHLGWTTTVOKODQJRTUQDRHICMHDKPGGATHKRIQJLEDZJHTDQTRXYGQRMKYGPAJGBRHGJBYBQXXFGICJFXOQAOQXDNUNHUFFTJSLLYEBKJUFRNLRAHSMQCAO" hidden="1">#REF!</definedName>
    <definedName name="ＵＧＷＬＴＪＭＷＡＶＫＩＩＩＫＤＺＤＳＦＹＧＤＺＬＡＰＨＦＺＫＦＡＨＭＥＥＸＱＥＰＺＱＹＲＴＧＡＺＷＦＥＰＡＭＰＮＴＶＣＮＯＳＰＤＬＵＦＯＬＧＷＡＢＡＣＧＫＺＦＦＮＰＱＭＹＧＣＵＬＭＡＣＪＯＹＦＺＳＧＦＴＫＴＭＣＱＶＳＢＡＬＷＩＥＤＩＮＹＲＷＩＦＵＶＬＶＹＣＸＮＲＲＲＴＸＡＰＷＷＥＦＨＤＰＸＴＬＣＤＯＣＥＬＪＷＪＪＷＢＨＶＦＵＧＰＣＱＶＳＢＴＥＷＢＥＣＳＡＥＥＪＶＳＨＩＹＡＥＹＯＭＭＬＯＧＫＮＷＪＪＲＣＸＫＹＯＮＥＹＩＤＵＺＲＲＫＫＹＣＪＸＧＷＩＲＸＲＱＮＷＵＧＹＤＧＭＶＶＧＨＬＸＯＣＫＡＥＮＢＱＯＯＮＱ" hidden="1">#REF!</definedName>
    <definedName name="UIMSGQGSBHBZWGEPHNQOUCZZEQGVDIRVQGDEDFYUYNFFLCCVPCNUBRATVICBYHCNADBGIPABGLIQZJTQLBFFFHAWAPVVRSOAIEWNOYBINXEYREQPDUCVXKXDAJITCYWCKSCWBNKLBMOSNDHSUGJOUUCEFBNVRJABMACJHREERWCQAPBKXKQIZLCILJPXFIJOAXMNDGQAQNONPILPXKKSNOKXLBAXHCYEKBBUVIMTHRGSBNLIRQBTZCAFOOZAFQH" hidden="1">#N/A</definedName>
    <definedName name="UNBMTAQZSUHBAXGEQBNQOUOZAEJHVDNXGEYEEEGZVZOUUPRMZGDVMNXLOVAKRLERDCQBUWJWBYIGRAWUAIMGLWUVLVYCXNDCEQTXMTSACDZFCULMWKNTSJQDDQVBPZOAIVAXGYJBHKIOWDHYKHWXNRAEZPMNMOHKOWJJRMVHWLKBVFBWDLLEESWCQBNWCWVSBAOUXVBJKUVAMCRZPSCGAZAZBUQUJWPXZAWJXNFDXOJQVMMGZNYEOXPSEZXUDCN" hidden="1">#N/A</definedName>
    <definedName name="USYGOYSX" hidden="1">#REF!</definedName>
    <definedName name="UTWOSVERRZUVRD" hidden="1">#N/A</definedName>
    <definedName name="UUHMSGQFSAH" hidden="1">#N/A</definedName>
    <definedName name="UXHLGW" hidden="1">#REF!</definedName>
    <definedName name="VAAZCNRUJQPYZBXJVNEFQEGNLDJWWKOUISIUDQURASDVADBHQXBCGSPEHKUYSIGGFIAEHQDDLSINFFYYMQXLUKWFLFEVUFXCFVDEOPUGWLTJMWAVKIIIKKODRJRTVQDRHZCNIDKPHGATHSRHQJLYSROXVHSEHFLMUFFKYMUEOGBRVVIBXBQXWETPCJFYOQAOQXDNUNHUFFVEXZMZEBKJUFSXDLTEXCOLABRBEIDTXYXZADSZSUVRPMEVWMPWULS" hidden="1">#REF!</definedName>
    <definedName name="VGSONSBITNSDB" hidden="1">#REF!</definedName>
    <definedName name="VHHVZGUDTFOBOURARDVADBH" hidden="1">#REF!</definedName>
    <definedName name="VQDRHZXRBWSTKKDXKKRIQJLYGDHMKYGQAJHBRWWVYQNQFMLKLHUBYQHISGJPVFMFUGFTKTLOAOTQZYJUGPVELWCOLABRBEIDTXXOZDGVCCKLNJVHZQSCQSZYPWIIWAHVFUGPEJGQHTKQTRXFMQRWNCDTWZUJHHHJCFJREEMHIERFUSNXSOUARZZNRXLVLXGMGKTRDVADBHPQBBGSIXFVYIMLJJILDADSGYHIKGSHWOMZUPWBTSMFTZGXGZBOIGD" hidden="1">#REF!</definedName>
    <definedName name="VQGLLKMYBFUBAIKMFNJBSUESUBARYKKYCJXHUCPDIFOGRJPRQQXBCGSQEFWZIMIGGFIAEHQDDLGHDPFDUPZUINFEYYMQWKVHQWQPMVTFXCOUDDAFQHWEUSWRHEFEGZVZOBUCEFBOCVTNXTOVARRLESDJSBUWJDCZIGSDPSQWXFQQVAXGPZJGBQVGIBXBQXWEGHDQXUMDEOCFMRTNGUFESJSLNANBKJUFRNLLSDXCNLZARBDICIIHKVZCKJRTVQD" hidden="1">#N/A</definedName>
    <definedName name="VZAEQOCDUXGK" hidden="1">#REF!</definedName>
    <definedName name="WABACVRVK" hidden="1">#REF!</definedName>
    <definedName name="WHSEAYEN" hidden="1">#REF!</definedName>
    <definedName name="WHZEHFLUUFGKWNBJADMQLIJIKDZDSFYGIJFSGWOMGQLZFWWPJWHGXGYBNIGDMLWHTWUACJUVQNCKTDVQGKLKMFBFUBAIKMHUCYQHIADJPZGZTGRRYHACPTQZYJUHDBGPSMRDAPSCEIDTXYXZLOSHONVXGTAXPGHRFIOPWJJXBHRGSBOBHENFQHKIOWKLQCZOPFISWQGQPRKNRZMMUPQMZNNEYIEZGLCCWWKOUISIUDJDBTSDVADBBBMNRDUJQHK" hidden="1">#N/A</definedName>
    <definedName name="WIQMEVXHVXEFMZZMRXLVKWERXUDUGYDGEKSAEEJVSHINWAVLJJWPSWERRZUVRETSJDNJELQHHBBPTZIYKTFDAJITLRTSXGCDIUKZHLVZUKHIHJCYCRIQSUQCRGYWQAWJPGGZTGRYFVEXZMGFCLGRDGEKMTEFJOMUEOXUPFJKJLEAETAZVWSEMIAROCELRBIBVITTHYGZBOBPZXITGCAGOWGAFRODFPSWRHLLLNZCGNMUWXTGNKCTUESVCAJWWKO" hidden="1">#N/A</definedName>
    <definedName name="ＷＪＵＵＩＺＨＡＣＲＸＴＤＢＭＹＵＳＹＨＯＺＴＸＪＨＶＷＮＸＺＡＱＵＵＵＷＩＬＳＺＺＨＩＫＧＳＡＷＯＦＧＱＦＨＯＭＥＫＸＸＥＫＹＩＸＪＳＦＴＹＶＥＷＨＺＥＨＦＩＱＵＵＺＬＩＸＹＯＲＨＢＲＰＰＯＲＪＮＱＺＷＥＺＡＷＪＸＭＬＣＸＨＭＴＹＱＰＪＪＸＢＨＶＦＶＥＫＥＤＡＪＶＮＳＶＴＷＷＨＩＮＹＰＥＬＣＦＰＴＮＤＢＢＡＫＧＫＺＭＦＮＰＱＭＺＮＤＶＴＮＸＳＯＶＡＧＺＳＧＲＸＦＶＥＸＯＩＧＤＡＬＷＩＬＪＰＲＹＪＪＯＴＱＣＭＷＦＣＸＮＳＳＲＴＭＩＭＢＩＨＰＲＤＱＸＴＬＣＥＯＣＥＬＲＢＩＢＶＩＴＴＨＸＧＤＱＤＪＦＰＮＺＪＷ" hidden="1">#REF!</definedName>
    <definedName name="ＷＫＯＶＪＳＩＵＤＪＤＣＺＩＨＳＫＰＳＱＷＨＲＳＸＪＺＯＷＭＰＺＤＣＺＡＺＢＵＱＵＪＸＰＸＺＢＹＭＢＴＲＫＧＢＩＮＥＥＹＲＦＱＷＤＵＤＷＭＧＦＣＺＫＶＩＫＪＯＱＸＩＪＯＳＴＢＫＵＥＢＷＭＱＲＱＳＬＨＬＡＧＤＦＧＣＯＷＳＫＢＣＮＢＤＫＢＩＣＶＩＩＷＭＶＯＱＤＱＷＴＣＢＬＹＵＳＶＣＮＨＬＸＶＪＫＢＬＮＲＭＣＧＨＧＷＺＤＳＹＹＧＩＪＬＴＰＨＹＺＩＫＲＰＨＯＡＣＨＮＢＬＢＮＷＩＷＢＹＨＺＫＪＭＫＱＺＧＫＫＱＮＣＤＴＷＧＫＦＵＳＬＯＧＫＮＷＪＪＲＭＮＪＴＩＨＹＴＤＹＴＺＲＲＫＫＹＣＩＸＧＷＩＺＴＲＯＹＷＨＺＦＰＶＤ" hidden="1">#REF!</definedName>
    <definedName name="WKVUIZIBDQDIFONYJWSQWE" hidden="1">#REF!</definedName>
    <definedName name="WMKKJMEBEUHAIKLHTIXPNHSELQIIBUITZFOHJWQPMVTFQCFDJKKLQVSHPYISPKAEEDGYODJJRTUQCKGYPRBPRYDODWKVUIZIBDQDNWVGREAYEMTEYDPMBCSCFJDMNMOADHWDMNPLXFPGHRFIONELYYYESCSENANTQZQBHKINWWXCOLAGJSWRHEFEGZCGOCBJEGBLAZQKUQLSXOOIIWAJSIUDJDAJITLQTRXGGRSWIZNVLPYTIGGGIBXBQDMOPLP" hidden="1">#REF!</definedName>
    <definedName name="WMPZDYOLMLNGJNVICWYUGVKJGQLGNTKKDDRVCQBDMLWFIGLUUFGLWNCKADNRNKLKMFBFUHAIKLHUJBZTDZUBGXXRKYJPWHACPJIFOMYJVYWCWHIMRPDLVFXSHMMLOGDGWCCKMNJVLDUVFTWDISZTMZKKYJCEREJGVGREAYDMTEYDOMBCSCUPFJJJLXAETZZHJKGTAWRSCRLJBIUUIMTHQGSBOSPYQBTYLQZGKLQBZAQTDHCSPQDVYCKYXFACYKZ" hidden="1">#N/A</definedName>
    <definedName name="WRHLZCNRSYYGIJFRZVNEFQEGNMDKWWDKYIXJSFGDMEPHMPNTCJNOSECGWZJNIDEDFYBFNAAIDEANBRQHAVQXCUUNNBTHRHTCIPMVUFLOMSABLMRDTIQGJTGWTUTVTXMZSACDZPEWUOYUPWBSSMFTEZQZSUHBAWGEQANQOURCDIMKZYISPJZEEDGYVYNUQSTPCJGYPQAORXDNWPCONGPIKSYVEDOZLHFLUBMGKJXYPZBFAQUVUWIXMTSACEBIEWN" hidden="1">#REF!</definedName>
    <definedName name="ＷＴＣＢＭＥＪＭＫＱＺＺＫＬＰＢＳＧＯＦＩＧＢＲＯＰＯＱＪＦＪＹＬＥＭＯＰＬＹＭＢＺＴＥＱＸＣＴＴＮＧＵＦＬＳＪＳＬＮＡＵＳＰＹＸＩＵＸＶＢＤＫＶＶＡＦＣＲＺＩＳＣＺＬＱＱＰＳＫＨＫＡＧＧＥＧＢＯＷＳＫＢＣＭＢＤＫＰＺＧＢＯＺＺＮＥＭＦＨＵＨＮＫＴＳＤＯＡＱＷＥＭＷＱＶＧＵＶＭＷＹＣＸＮＲＳＲＴＦＩＭＢＩＨＰＲＥＱＹＵＭＤＥＯＤＦＭＫＣＩＶＸＣＩＷＧＶＨＱＤＱＷＴＣＵＦＸＣＦＤＧＯＳＳＸＩＸＸＯＲＢＦＺＰＮＮＭＷＺＤＬＹＹＧＢＣＹＬＺＰＯＦＺＪＥＡＨＭＳＬＬＺＤＪＹＨＸＪＮＨＦＣＭＸＰＵＸＶＢＫＫＶＶＡＭ" hidden="1">#REF!</definedName>
    <definedName name="WVPPDHNBLBNTOMJSRCUZCAGPPARDTIQGJCXMKKJMEBFUHAIKSFTJBZTDYUBGXJCQBHOFOHJWQOLVTEPQOUVDOOTYVKSBLVSNDHHHGDHWCCKMNHPLDUVFUWDISLERDCQHPIKXLQNWVGRDZXXEPJOAXMNDNQUOEONQBUJPPXZAWJQMEVXHVXUMTFFTXESBRDMZMSKBNEKNLRZHKVHETUKNXBVLJJILDHKTGGUVRESIHXSCXTAFWWQQDHOETFOUONK" hidden="1">#REF!</definedName>
    <definedName name="WVXQMQFSLTVWSFTJBZTD" hidden="1">#N/A</definedName>
    <definedName name="WVYQCRYXFHIEDZRIJUIKRWHOHGRRFWEXXLQNWVGRDZYDMTEYDOMABSCUPEJJILWADTKSUWRELICDOCELJBHUUIMSGQGSBOBHEQBTYBZFOVZAEZOPFISWRHEFEGZCGOBBJEFSHWVMGQMHODDWWKOVJSIUUPNKTSDVADBHQQBCGSJRHKUYSIGGFIAXAQDWEGHDPEXUPZUQWCTTMGTELSJRYLFDAKITERUSYZHRSXCZOWAKHCSWXWCZCRYXFHJFRZV" hidden="1">#N/A</definedName>
    <definedName name="WXHWYFKVBKXIIWNVOQDQWTCNYLHFKTAUTOEIIIKWZDSYYGIJFSZVMNYMOVTAMNAELZUGPCPURBSEVBDJRZCDIURGHXAKOJYSRUMQTCPPXSTPBQFEVQASZEVVPPCGNBLAKQKJGPNZROMSABMZKBQXZJNHXVVULHLAOGOQSNAOEWUOVQXCUTNGUFLSJSIVPOLUTEDGEKLTDEJOOWGQZXRHMMLOSVKRRZACYKSOGXYJXOTDKEXKDRIRJMYMROXWHSW" hidden="1">#REF!</definedName>
    <definedName name="WXTGNKCTU" hidden="1">#REF!</definedName>
    <definedName name="WYLGEBKJUFRUSLTDEJOLAIRBLIDIJIKDZDSZYGIKFSZWOFCYANAGDMLWHTPNTCJUOSECDTDGKFVZZZBNQUJPPXZAWJQQHISHJARYKKYCJXGWIRERXUDVGYRPVELPQUGESTKNWAVLJJWOSVERRZUVRDTRIDNIEKQHHABOSZIYKTZTAJHTLQTRXFGRRWIYGXAJUKHIHJKNCQJRSUQCRGYWQBWRYDVUOGRYFWEXZMGFCVGREHFKMTEFKPMBJNXUPEV" hidden="1">#REF!</definedName>
    <definedName name="x" hidden="1">#REF!</definedName>
    <definedName name="XEJTAUNBMLZQZSUHUZWFEPA" hidden="1">#REF!</definedName>
    <definedName name="XGFQIORPUDDOPUFWL" hidden="1">#REF!</definedName>
    <definedName name="XIVRPUDKVPU" hidden="1">#REF!</definedName>
    <definedName name="ＸＩＷＹＦＫＶＢＶＯＣＮＭＡＲＡＴＶＩＶＢＹＨＣＮＺＶＸＧＮＹＳＵＲＧＨＸＨＫＯＫＯＰＯＱＣＦＪＹＦＥＭＯＰＬＲＮＦＷＸＨＷＤＣＴＡＭＭＡＥＬＵＪＷＥＲＦＫＨＱＩＴＬＲＴＳＸＧＮＲＳＸＩＧＨＸＡＫＯＪＹＷＷＶＹＱＵＳＦＦＮＩＪＦＲＧＶＵＬＦＱＬＧＮＩＩＣＣＰＵＡＯＹＮＺＩＯＩＨＥＮＭＸＰＵＨＮＶＷＧＨＪＺＯＷＭＰＺＤＹＯＬＬＬＮＧＣＧＶＩＵＷＹＴＧＵＫＣＡＵＥＺＶＣＨＹＹＳＸＩＯＷＭＺＢＯＩＨＥＮＭＴＧＪＨＺＨＳＳＸＣＺＯＷＦＰＺＷＲＨＬＬＬＮＧＣＵＡＡＩＫＬＨＵＢＸＰＧＩＳＧＩＰＶＦＭＫＸＪＩＷＨＡＣＰ" hidden="1">#REF!</definedName>
    <definedName name="XPGISGIPUXRKXJIWNVOQDRWUTEPBXWBKRCWYVKLBLOSNCHHGJUYBRXXFHIVDZRIJTIKRPHNAAOSYHXJSFSYVEWHZZXDLTXXCOLABRUEIDTQBEWZDLZYGBDZLAPOFZJFAHMICCPUAOYNAIPJQZYJBGZFNOLQBSHPFISWQGEEDGYDSGYHIKGSHWORCXSZEWWPIWHNDMFHUONJTRDNADBHIQABGLIQZKTQLBFGFHAWAPWVDLHUBYQHISGJQVFMGYJI" hidden="1">#REF!</definedName>
    <definedName name="XWTCBMXJMKQSZKLP" hidden="1">#REF!</definedName>
    <definedName name="ｘｘ" hidden="1">#REF!</definedName>
    <definedName name="XXKOVJTIUDJD" hidden="1">#REF!</definedName>
    <definedName name="YAVIWMECWGBXEJAAYMXDLBKDFSMLIRPBMYBZFGORWBYNUEOYVRVVVXQMQFQYABVDZRIJTIKRWGNHAOZYMDXZMZFCLJVGSOMSAIYCOLABRBEIDTXYXZLOSSSACDZMTPIYAKYBHJPCCQUAOYOAJWGDMEPHNQOTCJNOTNCDTWGKFUXWZRVYHUUCXYUGVKJAUFAVCKKEERWCQAPBKQKJGPRJORPVEEPQSIXFVNRMBZZZFBFUIAIKMHUIYQOISNJQVMY" hidden="1">#REF!</definedName>
    <definedName name="YFQQVAXMUDNXUPFJKJLUYNTTBDEAFCULMWKNUZJQKDQCBPGOHJVBXHFRBOKIIPAUYKIWXNYAEZPTUTVWZOVVDEGCOWSKBCNBDKIAGFTXDRBRDMZMRJAMEJMTBJMNSEBQRHKSNCALNGJNVIIQLUGVKJAUEAVCHYYSSGKQEPBKQKJGPNZHKIOXXIJNZQFMDGPAPNNMPHEIXKDLNRDSHZXRCXSZEYSLZKQXOXMZTROYWHSFIGLNUFWBYNVEJHBRWWV" hidden="1">#N/A</definedName>
    <definedName name="YFWFYANHFCMHSEHFLNUFGKPNCJTDMHXBCBDWSWLSRZBDYLTPHYDSUBGQXRKYJIWNWPGUZWFEPAUSYGOYSXJGVWMWZDYNSLOZDGVCBJLNJVDZRIJTIKSJQDDPVJTJPCPVSBSZEHFLUBFFKWTDTWGKFVSTSUTXFSSAVWSETIHYTDYTAFXXQPUAOYOAJPJYHGRJORPVEEPXJZOWMTXSIFFFHAWAPCVDFGCPDWUOYUPWBSSMFTEKRUNPCPMVTFQCFDJ" hidden="1">#N/A</definedName>
    <definedName name="YGUTBWYTGUKJA" hidden="1">#REF!</definedName>
    <definedName name="YHACPJHEOMXIVYWCDLVWOLAIRBLIDSXXWGCGVCBJLNDEHOTDKEXKVVJAIBDQDJGPOSEAZENUFZEPNBCTDFKENNNPBEIMMUVXTFNJBSTDSUBZRXKKRXLVKWFSGLIRJUMRUSPWABGSPEFVYAVLIJIKDGKSGFNIKFSGWVOYTPWBSSMMZEKWMYHNHGDMKWBECIQRCCHTJYGOYCXMKKJMEBCPIQSTPCQNKFPKGMSJJCWJUBIZHACPJNWVGRDGEKMTEFJ" hidden="1">#REF!</definedName>
    <definedName name="YHZKCILJOXEIJOIXYORBFAQNNNPILPXKKSNOIXMLCWHCXEMKNLRZAKLQCSHPFISWRPQPRKGKZMFNPQMZNDVTNXSOLDCWPDOGWFYANHGDMKWHTWSUBMNRWUIQAKTQLBFGTLIMBHHPRSOAIEZAKYBINXEYREQPDUCVXKYDVUFQKINWDTYKHWXNXAEAFFEGSVZOVUCEGBOWSFGRFHOMELXXLPWKTJVEREZIALDILJPYFVALJXYPSBGAQOONQIMPXLK" hidden="1">#N/A</definedName>
    <definedName name="YONEYIDZGLCCWWJOUISHTCONKTRDVADBHPQEJVLAIYBLDTRRQXUXMASAHCPDTLJDNIEKBBVOBNTARAGTNMJBNYKNLRSALLGESAKUDAVLQQPNJNCJIQSTPCJGYKUILSXHOIALKYPYWJWCZIGSDPLJPZJDIURGHXHKOKPPORCGJYFYABXJRNFWTHJQPGNZANRYMWLXGTGMJMYQVYWCKSWVHETUKNXBWMJUXPSWESRZUWSETIHYSCWDIZZTTGLRFPE" hidden="1">#N/A</definedName>
    <definedName name="YQHITHJQOGMZZNRX" hidden="1">#N/A</definedName>
    <definedName name="YUMDEPDFMLCJVVJNUIRHFSFLIRIUMRUSYGOSSXJGVXBKOJQQQYTUQDRHGXRBWSZPPIIWAHVEUGPVPWFEPHMPNTFQRVHYMULOXBWMKKJMEBETTBDFANBRJHBLGCJOFFZITAHYGZBOIHENMXIUXVPWHHMRODLUEOLGWABACLPEKKSUVRELHAVFTVCISZSMZKKIRKMZMSPYWITFBQZGRLEBQRHRUYDHIHJVYCRXXFHITBXPGISGIZQXKKXCIWGVIQD" hidden="1">#N/A</definedName>
    <definedName name="yutik" hidden="1">#REF!</definedName>
    <definedName name="ＹＶＥＣＯＺＬＯＭＳＴＢＬＭＨＦＴＢＫＶＥＢＷＣＣＢＥＷＴＷＬＳＳＡＢＤＺＬＴＳＪＬＶＪＬＳＸＩＰＩＢＰＡＡＯＥＮＧＩＨＭＪＳＲＣＮＺＢＧＰＷＨＢＧＲＰＥＥＶＦＩＭＧＭＭＬＯＡＤＨＷＣＣＫＭＮＪＶＤＺＲＶＦＴＷＤＢＳＺＭＹＣＩＷＧＷＩＲＥＲＸＴＤＵＧＸＤＰＶＥＬＰＰＵＧＤＳＶＹＩＭＧＷＵＵＴＷＯＳＶＤＲＱＦＧＣＰＤＳＲＩＤＮＩＤＫＱＨＨＡＡＯＳＺＮＷＷＦＬＦＥＷＵＧＸＤＧＷＥＦＰＱＶＨＸＭＵＫＮＸＢＶＬＪＪＩＬＤＰＥＲＫＳＵＶＲＥＳＩＡＸＳＣＸＴＡＦＷＯＨＶＧＭＴＫＴＭＯＢＶＴＱＡＹＪＵＶＴＺＡＩＴＴＹＤ" hidden="1">#REF!</definedName>
    <definedName name="YYXASWZIVVDYZVHXWNHRMIPWWQQEIOCMCOXDXVSBALDJVBJKVVXOCKBENRMCAAZCURUJXJLMIUJYQOITOJQVNNLYKQXOWYLFEBKJQDGEJLSDEJOLAIMWTOEIJIKDZDSYYGVRDLHZCNBDKLSLFSDDRIQJKXCZIHSDQMBJRCVXVJKBLNROSTSUGJNCJIQSTPVRJABLOUTKREERWCQAPBJWBYHZKCWUAIQTUWTIJZDMQLBYZYAILTHGPJLHTIXYTDY" hidden="1">#N/A</definedName>
    <definedName name="z" hidden="1">#REF!</definedName>
    <definedName name="ZAQADNDHIHJKNCJIQSUQCKGYCMACJIZGSTGKQAQCLXLQNWOZRXJPXFIJOAXMNDGQAQOONQXBJWQKMIUJYXOISOBHYYRRUBPZOAJPJIFONYQVYWCLHINYPEMCFPTNDBBOHDHWJCKMNJWKZSPKUPDIZZTMALRYPYRTGAYVFALXAYEFNYYDIFOXHROJZDDCFXUYNTMOPLYFCWXIWYFKVCVOCNMBRATTGMJSRCNZVKTALFHETUKUXBXBCBDPSWLSRZB" hidden="1">#N/A</definedName>
    <definedName name="ＺＢＩＨＹＦＲＳＦＪＱＥＯＤＢＯＣＨＥＮＦＱＩＮＱＯＵＺＤＤＩＵＲＧＨＸＡＫＸＮＬＬＫＮＦＪＭＶＩＩＱＬＪＷＫＡＺＱＫＵＰＬＳＸＯＯＩＩＶＡＪＳＩＵＹＳＱＮＸＶＧＹＥＨＦＫＴＴＥＦＫＶＭＢＪＺＣＥＺＰＭＮＭＯＨＤＨＷＫＣＫＭＮＪＭＢＴＲＭＷＲＭＴＹＱＱＪＣＱＸＥＶＤＮＡＵＴＱＺＸＪＵＧＪＨＮＫＶＷＡＦＤＲＫＵＥＢＷＭＱＱＱＳＬＨＬＡＧＤＦＧＣＯＷＺＱＲＢＰＳＺＥＯＶＰＫＶＶＪＺＩＢＤＱＤＪＧＰＮＺＫＷＳＱＧＮＹＳＸＪＧＶＷＭＷＺＤＸＮＳＳＩＵＸＢＱＸＷＥＧＨＤＱＸＵＭＤＥＯＣＦＭＲＸＫＫＹＣＩＷＫＷＦＳＮ" hidden="1">#REF!</definedName>
    <definedName name="ZDEIURGHXBKOJZWXWYRUY" hidden="1">#REF!</definedName>
    <definedName name="ZJEAHMDDXQDFMDLEGTNMJSRCNZCAGIPPUZWBKUEBWMQRQSLHLAVCPBAOFNGIVJOLUTEPBXWBKRKPBYNNXZDYOSTSUGJRXXFHIEQYUMDFPDFMLCJVVJCQZPBKXKQNWOZROMSAHLMRDAPQGJTXRHFFPILPXKKSNOKXLAZQLFAHMEFFTXDRBRDMSMLIRQINQOUCDNOTFVKQTDHCSPDGYVYOBUCEFBNZRPKUPKRWOOHAOZGNDMWIDBYHGRCOYDFMXYD" hidden="1">#REF!</definedName>
    <definedName name="ZODVTNYTOVASRL" hidden="1">#REF!</definedName>
    <definedName name="ZQRBQSZXOVIIWAGUEUTGTZWFXIAFIGMUCGGLXUJTWFKEUSSRUMQTBPOWEBPZOBJQBYHGRJORPVEEPQUGXLTJNFZPNNMPHEHXKDYZVIWMUOYUPWBSSMFTEKRIOQDXWTCAMXJMIKRCCHMJYGPZSMCHHGJBYBRXXLMIVCZRIJTHKRWFZSGRQEVEXZMZEBKJUFSRWFMXRWHFUULVYCWMRRQTEXMSSACDZLTPHYZKYAYPWNBFLZJZLUHUAXGXJBGJHNV" hidden="1">#REF!</definedName>
    <definedName name="ZRIJTHKRPGNAANSXHXJSFSAJAMEJMKQYGKKPBYZLGIEQFUTPAVQHZYSRVBQZPBKQKYHFRIORPVDEOFRIWEUYHLGWTUTVOTIVOWYZVIWMEXHCYEKBBUOBMTIRUSXZGRSXBZOVFPZVLQQPSKHKZGFNCYKSOGXYJXZGLWDWPDOOCSMOBOTLJVGSOMSAITMRDAPQVYCXNRCEQTXMTSACEZMIARSDRLKBIVVIMTHRGSBOBHEKVNSFKTAEFKVTIJZCMQK" hidden="1">#REF!</definedName>
    <definedName name="ZUEZUBHYYRLYJQXNWPREYJSQCNZCAGHPZAFKEMVFPMHXBBBDWSWLRRZBCYHDVMNXMOVALRLESDCQHQJLTZVFDPZMIGMUCMGLJYYPZCGAQVVUXIMMTTBCEAMUXOPZNQXVMTGGTYBKAMVIVMVNYQWZXCLEFKWTIJZAEZPNNMPHKOWKJRMOETIHYSCYTAFWEESWDJYKTZTSPYXIAFVBJKVVAMCHXAKOJGHGIBXBMEMOQMYNCUSMGCJOFHANZFMDMEH" hidden="1">#N/A</definedName>
    <definedName name="ZUJHHHJCYCREXFHIERFYWQBWRYPOIBPAGNENLSQWYFQQVAXMUDNXUPFJKXPMPELKSUWSEMIARSCRTQBHBUNMARATVYDAKITERNLRZHRBNKZAQADHCSWWWYKNAHGOQSNAHZQRBDKIAHTTHLRGPFRANAGXPASXAYENUYZDPNBEHRVPFDDCFUYGUTBWYUGVKJAUCYFKNGGUYESCSENHGDMKWNTWUAIJTUZLBWMQZDYOLMLNGCGVIBWYUGVKCAUEAVC" hidden="1">#N/A</definedName>
    <definedName name="ZUWSETIHYSCYTAFXWQQEI" hidden="1">#REF!</definedName>
    <definedName name="ZXLTDNWTOEJJIKEHXDDFGCPWTLCDNBELQAHBUEDRIRKKXDAJHTEQVBKRCWAMKYZQACGBRVWVXJUKQQYAPCJGYBLACJHZFSSGKJTJVEREJGPHSKQJPXFIZLJXYPSBFAQOONQXAJWWEZAWIXMLCWHCXEJBBUTXESCRDMSMLVUFXDGEJLVWBNDSAQTDHCRPPORJVKYQFGCODSKICNIDKPHHMALRYJCERLKHQOALXJPRYJKOTRFNSCZUKOOOQJFCJIQ" hidden="1">#N/A</definedName>
    <definedName name="ZZ" hidden="1">#REF!</definedName>
    <definedName name="ZZZ" hidden="1">#REF!</definedName>
    <definedName name="ZZZZ" hidden="1">#REF!</definedName>
    <definedName name="ZZZZZ" hidden="1">#REF!</definedName>
    <definedName name="ZZZZZZ" hidden="1">#REF!</definedName>
    <definedName name="ZZZZZZZZ" hidden="1">#REF!</definedName>
    <definedName name="ああああ" hidden="1">#REF!</definedName>
    <definedName name="ｲﾙﾐ" hidden="1">#REF!</definedName>
    <definedName name="ぉ" hidden="1">#REF!</definedName>
    <definedName name="おがわ" hidden="1">#REF!</definedName>
    <definedName name="ｸﾞﾗﾌ" hidden="1">#REF!</definedName>
    <definedName name="ｸﾞﾗﾌ2" hidden="1">#REF!</definedName>
    <definedName name="ｽﾄｰﾌﾞｶﾞｰﾄﾞ" hidden="1">#REF!</definedName>
    <definedName name="ｾﾚﾌﾞ" hidden="1">#REF!</definedName>
    <definedName name="だっさ" hidden="1">#REF!</definedName>
    <definedName name="ﾃﾞｨｽﾞﾆｰ" hidden="1">#REF!</definedName>
    <definedName name="もの" hidden="1">#REF!</definedName>
    <definedName name="ラミ" hidden="1">#REF!</definedName>
    <definedName name="ララミ" hidden="1">#REF!</definedName>
    <definedName name="ロッキー" hidden="1">#REF!</definedName>
    <definedName name="ロッキー様御見積" hidden="1">#REF!</definedName>
    <definedName name="在庫表" hidden="1">#REF!</definedName>
    <definedName name="写真" hidden="1">#REF!</definedName>
    <definedName name="写真１" hidden="1">#REF!</definedName>
    <definedName name="写真１０" hidden="1">#REF!</definedName>
    <definedName name="写真２" hidden="1">#REF!</definedName>
    <definedName name="商品一覧" hidden="1">#REF!</definedName>
    <definedName name="小物" hidden="1">#REF!</definedName>
    <definedName name="伸縮棒棚提案書" hidden="1">#REF!</definedName>
    <definedName name="数量調査" hidden="1">#REF!</definedName>
    <definedName name="達成率コピー" hidden="1">#REF!</definedName>
    <definedName name="提出用" localSheetId="7" hidden="1">{"'Sheet1'!$A$1:$E$128"}</definedName>
    <definedName name="提出用" localSheetId="8" hidden="1">{"'Sheet1'!$A$1:$E$128"}</definedName>
    <definedName name="提出用" localSheetId="5" hidden="1">{"'Sheet1'!$A$1:$E$128"}</definedName>
    <definedName name="提出用" localSheetId="6" hidden="1">{"'Sheet1'!$A$1:$E$128"}</definedName>
    <definedName name="提出用" localSheetId="2" hidden="1">{"'Sheet1'!$A$1:$E$128"}</definedName>
    <definedName name="提出用" localSheetId="4" hidden="1">{"'Sheet1'!$A$1:$E$128"}</definedName>
    <definedName name="提出用" localSheetId="3" hidden="1">{"'Sheet1'!$A$1:$E$128"}</definedName>
    <definedName name="提出用" hidden="1">{"'Sheet1'!$A$1:$E$128"}</definedName>
    <definedName name="粒状事業計画" hidden="1">#REF!</definedName>
    <definedName name="六期イー" hidden="1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16" i="10" l="1"/>
  <c r="AD16" i="10"/>
  <c r="AC16" i="10"/>
  <c r="W16" i="10"/>
  <c r="V16" i="10"/>
  <c r="AD15" i="10"/>
  <c r="AE15" i="10" s="1"/>
  <c r="AC15" i="10"/>
  <c r="W15" i="10"/>
  <c r="V15" i="10"/>
  <c r="AD14" i="10"/>
  <c r="AC14" i="10"/>
  <c r="AE14" i="10" s="1"/>
  <c r="W14" i="10"/>
  <c r="V14" i="10"/>
  <c r="AE13" i="10"/>
  <c r="AD13" i="10"/>
  <c r="AC13" i="10"/>
  <c r="W13" i="10"/>
  <c r="V13" i="10"/>
  <c r="AD12" i="10"/>
  <c r="AE12" i="10" s="1"/>
  <c r="AC12" i="10"/>
  <c r="W12" i="10"/>
  <c r="V12" i="10"/>
  <c r="AD11" i="10"/>
  <c r="AC11" i="10"/>
  <c r="AE11" i="10" s="1"/>
  <c r="W11" i="10"/>
  <c r="V11" i="10"/>
  <c r="AE10" i="10"/>
  <c r="AD10" i="10"/>
  <c r="AC10" i="10"/>
  <c r="W10" i="10"/>
  <c r="V10" i="10"/>
  <c r="AD9" i="10"/>
  <c r="AE9" i="10" s="1"/>
  <c r="AC9" i="10"/>
  <c r="W9" i="10"/>
  <c r="V9" i="10"/>
  <c r="AD8" i="10"/>
  <c r="AC8" i="10"/>
  <c r="AE8" i="10" s="1"/>
  <c r="W8" i="10"/>
  <c r="V8" i="10"/>
  <c r="AE7" i="10"/>
  <c r="AD7" i="10"/>
  <c r="AC7" i="10"/>
  <c r="W7" i="10"/>
  <c r="V7" i="10"/>
  <c r="AD6" i="10"/>
  <c r="AE6" i="10" s="1"/>
  <c r="AC6" i="10"/>
  <c r="W6" i="10"/>
  <c r="V6" i="10"/>
  <c r="X19" i="10" s="1"/>
  <c r="AD5" i="10"/>
  <c r="AC5" i="10"/>
  <c r="AE5" i="10" s="1"/>
  <c r="W5" i="10"/>
  <c r="V5" i="10"/>
  <c r="AE4" i="10"/>
  <c r="AD4" i="10"/>
  <c r="AD17" i="10" s="1"/>
  <c r="AC4" i="10"/>
  <c r="AC17" i="10" s="1"/>
  <c r="W4" i="10"/>
  <c r="X20" i="10" s="1"/>
  <c r="H15" i="3" s="1"/>
  <c r="V4" i="10"/>
  <c r="AE48" i="9"/>
  <c r="AD48" i="9"/>
  <c r="AC48" i="9"/>
  <c r="W48" i="9"/>
  <c r="V48" i="9"/>
  <c r="AD47" i="9"/>
  <c r="AE47" i="9" s="1"/>
  <c r="AC47" i="9"/>
  <c r="W47" i="9"/>
  <c r="V47" i="9"/>
  <c r="AD46" i="9"/>
  <c r="AC46" i="9"/>
  <c r="AE46" i="9" s="1"/>
  <c r="W46" i="9"/>
  <c r="V46" i="9"/>
  <c r="AE45" i="9"/>
  <c r="AD45" i="9"/>
  <c r="AC45" i="9"/>
  <c r="W45" i="9"/>
  <c r="V45" i="9"/>
  <c r="AD44" i="9"/>
  <c r="AE44" i="9" s="1"/>
  <c r="AC44" i="9"/>
  <c r="W44" i="9"/>
  <c r="V44" i="9"/>
  <c r="AD43" i="9"/>
  <c r="AC43" i="9"/>
  <c r="AE43" i="9" s="1"/>
  <c r="W43" i="9"/>
  <c r="V43" i="9"/>
  <c r="AE42" i="9"/>
  <c r="AD42" i="9"/>
  <c r="AC42" i="9"/>
  <c r="W42" i="9"/>
  <c r="V42" i="9"/>
  <c r="AD41" i="9"/>
  <c r="AE41" i="9" s="1"/>
  <c r="AC41" i="9"/>
  <c r="W41" i="9"/>
  <c r="V41" i="9"/>
  <c r="AD40" i="9"/>
  <c r="AC40" i="9"/>
  <c r="AE40" i="9" s="1"/>
  <c r="W40" i="9"/>
  <c r="V40" i="9"/>
  <c r="AE39" i="9"/>
  <c r="AD39" i="9"/>
  <c r="AC39" i="9"/>
  <c r="W39" i="9"/>
  <c r="V39" i="9"/>
  <c r="AD38" i="9"/>
  <c r="AE38" i="9" s="1"/>
  <c r="AC38" i="9"/>
  <c r="W38" i="9"/>
  <c r="V38" i="9"/>
  <c r="AD37" i="9"/>
  <c r="AC37" i="9"/>
  <c r="AE37" i="9" s="1"/>
  <c r="W37" i="9"/>
  <c r="V37" i="9"/>
  <c r="AE36" i="9"/>
  <c r="AD36" i="9"/>
  <c r="AC36" i="9"/>
  <c r="W36" i="9"/>
  <c r="V36" i="9"/>
  <c r="AD35" i="9"/>
  <c r="AE35" i="9" s="1"/>
  <c r="AC35" i="9"/>
  <c r="W35" i="9"/>
  <c r="V35" i="9"/>
  <c r="AD34" i="9"/>
  <c r="AC34" i="9"/>
  <c r="AE34" i="9" s="1"/>
  <c r="W34" i="9"/>
  <c r="V34" i="9"/>
  <c r="AE33" i="9"/>
  <c r="AD33" i="9"/>
  <c r="AC33" i="9"/>
  <c r="W33" i="9"/>
  <c r="V33" i="9"/>
  <c r="AD32" i="9"/>
  <c r="AE32" i="9" s="1"/>
  <c r="AC32" i="9"/>
  <c r="W32" i="9"/>
  <c r="V32" i="9"/>
  <c r="AD31" i="9"/>
  <c r="AC31" i="9"/>
  <c r="AE31" i="9" s="1"/>
  <c r="W31" i="9"/>
  <c r="V31" i="9"/>
  <c r="AE30" i="9"/>
  <c r="AD30" i="9"/>
  <c r="AC30" i="9"/>
  <c r="W30" i="9"/>
  <c r="V30" i="9"/>
  <c r="AD29" i="9"/>
  <c r="AE29" i="9" s="1"/>
  <c r="AC29" i="9"/>
  <c r="W29" i="9"/>
  <c r="V29" i="9"/>
  <c r="AD28" i="9"/>
  <c r="AC28" i="9"/>
  <c r="AE28" i="9" s="1"/>
  <c r="W28" i="9"/>
  <c r="V28" i="9"/>
  <c r="AE27" i="9"/>
  <c r="AD27" i="9"/>
  <c r="AC27" i="9"/>
  <c r="W27" i="9"/>
  <c r="V27" i="9"/>
  <c r="AD26" i="9"/>
  <c r="AE26" i="9" s="1"/>
  <c r="AC26" i="9"/>
  <c r="W26" i="9"/>
  <c r="V26" i="9"/>
  <c r="AD25" i="9"/>
  <c r="AC25" i="9"/>
  <c r="AE25" i="9" s="1"/>
  <c r="W25" i="9"/>
  <c r="V25" i="9"/>
  <c r="AE24" i="9"/>
  <c r="AD24" i="9"/>
  <c r="AC24" i="9"/>
  <c r="W24" i="9"/>
  <c r="V24" i="9"/>
  <c r="AD23" i="9"/>
  <c r="AE23" i="9" s="1"/>
  <c r="AC23" i="9"/>
  <c r="W23" i="9"/>
  <c r="V23" i="9"/>
  <c r="AD22" i="9"/>
  <c r="AC22" i="9"/>
  <c r="AE22" i="9" s="1"/>
  <c r="W22" i="9"/>
  <c r="V22" i="9"/>
  <c r="AE21" i="9"/>
  <c r="AD21" i="9"/>
  <c r="AC21" i="9"/>
  <c r="W21" i="9"/>
  <c r="V21" i="9"/>
  <c r="AD20" i="9"/>
  <c r="AE20" i="9" s="1"/>
  <c r="AC20" i="9"/>
  <c r="W20" i="9"/>
  <c r="V20" i="9"/>
  <c r="AD19" i="9"/>
  <c r="AC19" i="9"/>
  <c r="AE19" i="9" s="1"/>
  <c r="W19" i="9"/>
  <c r="V19" i="9"/>
  <c r="AE18" i="9"/>
  <c r="AD18" i="9"/>
  <c r="AC18" i="9"/>
  <c r="W18" i="9"/>
  <c r="V18" i="9"/>
  <c r="AD17" i="9"/>
  <c r="AE17" i="9" s="1"/>
  <c r="AC17" i="9"/>
  <c r="W17" i="9"/>
  <c r="V17" i="9"/>
  <c r="AD16" i="9"/>
  <c r="AC16" i="9"/>
  <c r="AE16" i="9" s="1"/>
  <c r="W16" i="9"/>
  <c r="V16" i="9"/>
  <c r="AE15" i="9"/>
  <c r="AD15" i="9"/>
  <c r="AC15" i="9"/>
  <c r="W15" i="9"/>
  <c r="V15" i="9"/>
  <c r="AD14" i="9"/>
  <c r="AE14" i="9" s="1"/>
  <c r="AC14" i="9"/>
  <c r="W14" i="9"/>
  <c r="V14" i="9"/>
  <c r="AD13" i="9"/>
  <c r="AC13" i="9"/>
  <c r="AE13" i="9" s="1"/>
  <c r="W13" i="9"/>
  <c r="V13" i="9"/>
  <c r="AE12" i="9"/>
  <c r="AD12" i="9"/>
  <c r="AC12" i="9"/>
  <c r="W12" i="9"/>
  <c r="V12" i="9"/>
  <c r="AD11" i="9"/>
  <c r="AE11" i="9" s="1"/>
  <c r="AC11" i="9"/>
  <c r="W11" i="9"/>
  <c r="V11" i="9"/>
  <c r="AD10" i="9"/>
  <c r="AC10" i="9"/>
  <c r="AE10" i="9" s="1"/>
  <c r="W10" i="9"/>
  <c r="V10" i="9"/>
  <c r="AE9" i="9"/>
  <c r="AD9" i="9"/>
  <c r="AC9" i="9"/>
  <c r="W9" i="9"/>
  <c r="V9" i="9"/>
  <c r="AD8" i="9"/>
  <c r="AE8" i="9" s="1"/>
  <c r="AC8" i="9"/>
  <c r="W8" i="9"/>
  <c r="V8" i="9"/>
  <c r="AD7" i="9"/>
  <c r="AC7" i="9"/>
  <c r="AE7" i="9" s="1"/>
  <c r="W7" i="9"/>
  <c r="V7" i="9"/>
  <c r="AE6" i="9"/>
  <c r="AD6" i="9"/>
  <c r="AC6" i="9"/>
  <c r="W6" i="9"/>
  <c r="V6" i="9"/>
  <c r="AD5" i="9"/>
  <c r="AE5" i="9" s="1"/>
  <c r="AC5" i="9"/>
  <c r="W5" i="9"/>
  <c r="V5" i="9"/>
  <c r="AD4" i="9"/>
  <c r="AD49" i="9" s="1"/>
  <c r="AC4" i="9"/>
  <c r="AC49" i="9" s="1"/>
  <c r="W4" i="9"/>
  <c r="X52" i="9" s="1"/>
  <c r="H14" i="3" s="1"/>
  <c r="V4" i="9"/>
  <c r="X51" i="9" s="1"/>
  <c r="AD47" i="8"/>
  <c r="AC47" i="8"/>
  <c r="AE47" i="8" s="1"/>
  <c r="W47" i="8"/>
  <c r="V47" i="8"/>
  <c r="AE46" i="8"/>
  <c r="AD46" i="8"/>
  <c r="AC46" i="8"/>
  <c r="W46" i="8"/>
  <c r="V46" i="8"/>
  <c r="AD45" i="8"/>
  <c r="AE45" i="8" s="1"/>
  <c r="AC45" i="8"/>
  <c r="W45" i="8"/>
  <c r="V45" i="8"/>
  <c r="AD44" i="8"/>
  <c r="AC44" i="8"/>
  <c r="AE44" i="8" s="1"/>
  <c r="W44" i="8"/>
  <c r="V44" i="8"/>
  <c r="AE43" i="8"/>
  <c r="AD43" i="8"/>
  <c r="AC43" i="8"/>
  <c r="W43" i="8"/>
  <c r="V43" i="8"/>
  <c r="AD42" i="8"/>
  <c r="AE42" i="8" s="1"/>
  <c r="AC42" i="8"/>
  <c r="W42" i="8"/>
  <c r="V42" i="8"/>
  <c r="AD41" i="8"/>
  <c r="AC41" i="8"/>
  <c r="AE41" i="8" s="1"/>
  <c r="W41" i="8"/>
  <c r="V41" i="8"/>
  <c r="AE40" i="8"/>
  <c r="AD40" i="8"/>
  <c r="AC40" i="8"/>
  <c r="W40" i="8"/>
  <c r="V40" i="8"/>
  <c r="AD39" i="8"/>
  <c r="AE39" i="8" s="1"/>
  <c r="AC39" i="8"/>
  <c r="W39" i="8"/>
  <c r="V39" i="8"/>
  <c r="AD38" i="8"/>
  <c r="AC38" i="8"/>
  <c r="AE38" i="8" s="1"/>
  <c r="W38" i="8"/>
  <c r="V38" i="8"/>
  <c r="AE37" i="8"/>
  <c r="AD37" i="8"/>
  <c r="AC37" i="8"/>
  <c r="W37" i="8"/>
  <c r="V37" i="8"/>
  <c r="AD36" i="8"/>
  <c r="AE36" i="8" s="1"/>
  <c r="AC36" i="8"/>
  <c r="W36" i="8"/>
  <c r="V36" i="8"/>
  <c r="AD35" i="8"/>
  <c r="AC35" i="8"/>
  <c r="AE35" i="8" s="1"/>
  <c r="W35" i="8"/>
  <c r="V35" i="8"/>
  <c r="AE34" i="8"/>
  <c r="AD34" i="8"/>
  <c r="AC34" i="8"/>
  <c r="W34" i="8"/>
  <c r="V34" i="8"/>
  <c r="AD33" i="8"/>
  <c r="AE33" i="8" s="1"/>
  <c r="AC33" i="8"/>
  <c r="W33" i="8"/>
  <c r="V33" i="8"/>
  <c r="AD32" i="8"/>
  <c r="AC32" i="8"/>
  <c r="AE32" i="8" s="1"/>
  <c r="W32" i="8"/>
  <c r="V32" i="8"/>
  <c r="AE31" i="8"/>
  <c r="AD31" i="8"/>
  <c r="AC31" i="8"/>
  <c r="W31" i="8"/>
  <c r="V31" i="8"/>
  <c r="AD30" i="8"/>
  <c r="AE30" i="8" s="1"/>
  <c r="AC30" i="8"/>
  <c r="W30" i="8"/>
  <c r="V30" i="8"/>
  <c r="AD29" i="8"/>
  <c r="AC29" i="8"/>
  <c r="AE29" i="8" s="1"/>
  <c r="W29" i="8"/>
  <c r="V29" i="8"/>
  <c r="AE28" i="8"/>
  <c r="AD28" i="8"/>
  <c r="AC28" i="8"/>
  <c r="W28" i="8"/>
  <c r="V28" i="8"/>
  <c r="AD27" i="8"/>
  <c r="AE27" i="8" s="1"/>
  <c r="AC27" i="8"/>
  <c r="W27" i="8"/>
  <c r="V27" i="8"/>
  <c r="AD26" i="8"/>
  <c r="AC26" i="8"/>
  <c r="AE26" i="8" s="1"/>
  <c r="W26" i="8"/>
  <c r="V26" i="8"/>
  <c r="AE25" i="8"/>
  <c r="AD25" i="8"/>
  <c r="AC25" i="8"/>
  <c r="W25" i="8"/>
  <c r="V25" i="8"/>
  <c r="AD24" i="8"/>
  <c r="AE24" i="8" s="1"/>
  <c r="AC24" i="8"/>
  <c r="W24" i="8"/>
  <c r="V24" i="8"/>
  <c r="AD23" i="8"/>
  <c r="AC23" i="8"/>
  <c r="AE23" i="8" s="1"/>
  <c r="W23" i="8"/>
  <c r="V23" i="8"/>
  <c r="AE22" i="8"/>
  <c r="AD22" i="8"/>
  <c r="AC22" i="8"/>
  <c r="W22" i="8"/>
  <c r="V22" i="8"/>
  <c r="AD21" i="8"/>
  <c r="AE21" i="8" s="1"/>
  <c r="AC21" i="8"/>
  <c r="W21" i="8"/>
  <c r="V21" i="8"/>
  <c r="AD20" i="8"/>
  <c r="AC20" i="8"/>
  <c r="AE20" i="8" s="1"/>
  <c r="W20" i="8"/>
  <c r="V20" i="8"/>
  <c r="AE19" i="8"/>
  <c r="AD19" i="8"/>
  <c r="AC19" i="8"/>
  <c r="W19" i="8"/>
  <c r="V19" i="8"/>
  <c r="AD18" i="8"/>
  <c r="AE18" i="8" s="1"/>
  <c r="AC18" i="8"/>
  <c r="W18" i="8"/>
  <c r="V18" i="8"/>
  <c r="AD17" i="8"/>
  <c r="AC17" i="8"/>
  <c r="AE17" i="8" s="1"/>
  <c r="W17" i="8"/>
  <c r="V17" i="8"/>
  <c r="AE16" i="8"/>
  <c r="AD16" i="8"/>
  <c r="AC16" i="8"/>
  <c r="W16" i="8"/>
  <c r="V16" i="8"/>
  <c r="AD15" i="8"/>
  <c r="AE15" i="8" s="1"/>
  <c r="AC15" i="8"/>
  <c r="W15" i="8"/>
  <c r="V15" i="8"/>
  <c r="AD14" i="8"/>
  <c r="AC14" i="8"/>
  <c r="AE14" i="8" s="1"/>
  <c r="W14" i="8"/>
  <c r="V14" i="8"/>
  <c r="AE13" i="8"/>
  <c r="AD13" i="8"/>
  <c r="AC13" i="8"/>
  <c r="W13" i="8"/>
  <c r="V13" i="8"/>
  <c r="AD12" i="8"/>
  <c r="AE12" i="8" s="1"/>
  <c r="AC12" i="8"/>
  <c r="W12" i="8"/>
  <c r="V12" i="8"/>
  <c r="AD11" i="8"/>
  <c r="AC11" i="8"/>
  <c r="AE11" i="8" s="1"/>
  <c r="W11" i="8"/>
  <c r="V11" i="8"/>
  <c r="AE10" i="8"/>
  <c r="AD10" i="8"/>
  <c r="AC10" i="8"/>
  <c r="W10" i="8"/>
  <c r="V10" i="8"/>
  <c r="AD9" i="8"/>
  <c r="AE9" i="8" s="1"/>
  <c r="AC9" i="8"/>
  <c r="W9" i="8"/>
  <c r="V9" i="8"/>
  <c r="X50" i="8" s="1"/>
  <c r="AD8" i="8"/>
  <c r="AC8" i="8"/>
  <c r="AE8" i="8" s="1"/>
  <c r="W8" i="8"/>
  <c r="V8" i="8"/>
  <c r="AE7" i="8"/>
  <c r="AD7" i="8"/>
  <c r="AC7" i="8"/>
  <c r="W7" i="8"/>
  <c r="V7" i="8"/>
  <c r="AD6" i="8"/>
  <c r="AE6" i="8" s="1"/>
  <c r="AC6" i="8"/>
  <c r="W6" i="8"/>
  <c r="V6" i="8"/>
  <c r="AD5" i="8"/>
  <c r="AC5" i="8"/>
  <c r="AC48" i="8" s="1"/>
  <c r="W5" i="8"/>
  <c r="V5" i="8"/>
  <c r="AE4" i="8"/>
  <c r="AD4" i="8"/>
  <c r="AC4" i="8"/>
  <c r="W4" i="8"/>
  <c r="X51" i="8" s="1"/>
  <c r="H13" i="3" s="1"/>
  <c r="V4" i="8"/>
  <c r="AE116" i="7"/>
  <c r="AD116" i="7"/>
  <c r="AC116" i="7"/>
  <c r="W116" i="7"/>
  <c r="V116" i="7"/>
  <c r="AD115" i="7"/>
  <c r="AE115" i="7" s="1"/>
  <c r="AC115" i="7"/>
  <c r="W115" i="7"/>
  <c r="V115" i="7"/>
  <c r="AD114" i="7"/>
  <c r="AC114" i="7"/>
  <c r="AE114" i="7" s="1"/>
  <c r="W114" i="7"/>
  <c r="V114" i="7"/>
  <c r="AE113" i="7"/>
  <c r="AD113" i="7"/>
  <c r="AC113" i="7"/>
  <c r="W113" i="7"/>
  <c r="V113" i="7"/>
  <c r="AD112" i="7"/>
  <c r="AE112" i="7" s="1"/>
  <c r="AC112" i="7"/>
  <c r="W112" i="7"/>
  <c r="V112" i="7"/>
  <c r="AD111" i="7"/>
  <c r="AC111" i="7"/>
  <c r="AE111" i="7" s="1"/>
  <c r="W111" i="7"/>
  <c r="V111" i="7"/>
  <c r="AE110" i="7"/>
  <c r="AD110" i="7"/>
  <c r="AC110" i="7"/>
  <c r="W110" i="7"/>
  <c r="V110" i="7"/>
  <c r="AD109" i="7"/>
  <c r="AE109" i="7" s="1"/>
  <c r="AC109" i="7"/>
  <c r="W109" i="7"/>
  <c r="V109" i="7"/>
  <c r="AD108" i="7"/>
  <c r="AC108" i="7"/>
  <c r="AE108" i="7" s="1"/>
  <c r="W108" i="7"/>
  <c r="V108" i="7"/>
  <c r="AE107" i="7"/>
  <c r="AD107" i="7"/>
  <c r="AC107" i="7"/>
  <c r="W107" i="7"/>
  <c r="V107" i="7"/>
  <c r="AD106" i="7"/>
  <c r="AE106" i="7" s="1"/>
  <c r="AC106" i="7"/>
  <c r="W106" i="7"/>
  <c r="V106" i="7"/>
  <c r="AD105" i="7"/>
  <c r="AC105" i="7"/>
  <c r="AE105" i="7" s="1"/>
  <c r="W105" i="7"/>
  <c r="V105" i="7"/>
  <c r="AE104" i="7"/>
  <c r="AD104" i="7"/>
  <c r="AC104" i="7"/>
  <c r="W104" i="7"/>
  <c r="V104" i="7"/>
  <c r="AD103" i="7"/>
  <c r="AE103" i="7" s="1"/>
  <c r="AC103" i="7"/>
  <c r="W103" i="7"/>
  <c r="V103" i="7"/>
  <c r="AD102" i="7"/>
  <c r="AC102" i="7"/>
  <c r="AE102" i="7" s="1"/>
  <c r="W102" i="7"/>
  <c r="V102" i="7"/>
  <c r="AE101" i="7"/>
  <c r="AD101" i="7"/>
  <c r="AC101" i="7"/>
  <c r="W101" i="7"/>
  <c r="V101" i="7"/>
  <c r="AD100" i="7"/>
  <c r="AE100" i="7" s="1"/>
  <c r="AC100" i="7"/>
  <c r="W100" i="7"/>
  <c r="V100" i="7"/>
  <c r="AD99" i="7"/>
  <c r="AC99" i="7"/>
  <c r="AE99" i="7" s="1"/>
  <c r="W99" i="7"/>
  <c r="V99" i="7"/>
  <c r="AE98" i="7"/>
  <c r="AD98" i="7"/>
  <c r="AC98" i="7"/>
  <c r="W98" i="7"/>
  <c r="V98" i="7"/>
  <c r="AD97" i="7"/>
  <c r="AE97" i="7" s="1"/>
  <c r="AC97" i="7"/>
  <c r="W97" i="7"/>
  <c r="V97" i="7"/>
  <c r="AD96" i="7"/>
  <c r="AC96" i="7"/>
  <c r="AE96" i="7" s="1"/>
  <c r="W96" i="7"/>
  <c r="V96" i="7"/>
  <c r="AE95" i="7"/>
  <c r="AD95" i="7"/>
  <c r="AC95" i="7"/>
  <c r="W95" i="7"/>
  <c r="V95" i="7"/>
  <c r="AD94" i="7"/>
  <c r="AE94" i="7" s="1"/>
  <c r="AC94" i="7"/>
  <c r="W94" i="7"/>
  <c r="V94" i="7"/>
  <c r="AD93" i="7"/>
  <c r="AC93" i="7"/>
  <c r="AE93" i="7" s="1"/>
  <c r="W93" i="7"/>
  <c r="V93" i="7"/>
  <c r="AE92" i="7"/>
  <c r="AD92" i="7"/>
  <c r="AC92" i="7"/>
  <c r="W92" i="7"/>
  <c r="V92" i="7"/>
  <c r="AD91" i="7"/>
  <c r="AE91" i="7" s="1"/>
  <c r="AC91" i="7"/>
  <c r="W91" i="7"/>
  <c r="V91" i="7"/>
  <c r="AD90" i="7"/>
  <c r="AC90" i="7"/>
  <c r="AE90" i="7" s="1"/>
  <c r="W90" i="7"/>
  <c r="V90" i="7"/>
  <c r="AE89" i="7"/>
  <c r="AD89" i="7"/>
  <c r="AC89" i="7"/>
  <c r="W89" i="7"/>
  <c r="V89" i="7"/>
  <c r="AD88" i="7"/>
  <c r="AE88" i="7" s="1"/>
  <c r="AC88" i="7"/>
  <c r="W88" i="7"/>
  <c r="V88" i="7"/>
  <c r="AD87" i="7"/>
  <c r="AC87" i="7"/>
  <c r="AE87" i="7" s="1"/>
  <c r="W87" i="7"/>
  <c r="V87" i="7"/>
  <c r="AE86" i="7"/>
  <c r="AD86" i="7"/>
  <c r="AC86" i="7"/>
  <c r="W86" i="7"/>
  <c r="V86" i="7"/>
  <c r="AE85" i="7"/>
  <c r="AD85" i="7"/>
  <c r="AC85" i="7"/>
  <c r="W85" i="7"/>
  <c r="V85" i="7"/>
  <c r="AD84" i="7"/>
  <c r="AC84" i="7"/>
  <c r="AE84" i="7" s="1"/>
  <c r="W84" i="7"/>
  <c r="V84" i="7"/>
  <c r="AE83" i="7"/>
  <c r="AD83" i="7"/>
  <c r="AC83" i="7"/>
  <c r="W83" i="7"/>
  <c r="V83" i="7"/>
  <c r="AD82" i="7"/>
  <c r="AE82" i="7" s="1"/>
  <c r="AC82" i="7"/>
  <c r="W82" i="7"/>
  <c r="V82" i="7"/>
  <c r="AD81" i="7"/>
  <c r="AC81" i="7"/>
  <c r="AE81" i="7" s="1"/>
  <c r="W81" i="7"/>
  <c r="V81" i="7"/>
  <c r="AE80" i="7"/>
  <c r="AD80" i="7"/>
  <c r="AC80" i="7"/>
  <c r="W80" i="7"/>
  <c r="V80" i="7"/>
  <c r="AE79" i="7"/>
  <c r="AD79" i="7"/>
  <c r="AC79" i="7"/>
  <c r="W79" i="7"/>
  <c r="V79" i="7"/>
  <c r="AD78" i="7"/>
  <c r="AC78" i="7"/>
  <c r="AE78" i="7" s="1"/>
  <c r="W78" i="7"/>
  <c r="V78" i="7"/>
  <c r="AE77" i="7"/>
  <c r="AD77" i="7"/>
  <c r="AC77" i="7"/>
  <c r="W77" i="7"/>
  <c r="V77" i="7"/>
  <c r="AD76" i="7"/>
  <c r="AE76" i="7" s="1"/>
  <c r="AC76" i="7"/>
  <c r="W76" i="7"/>
  <c r="V76" i="7"/>
  <c r="AD75" i="7"/>
  <c r="AC75" i="7"/>
  <c r="AE75" i="7" s="1"/>
  <c r="W75" i="7"/>
  <c r="V75" i="7"/>
  <c r="AE74" i="7"/>
  <c r="AD74" i="7"/>
  <c r="AC74" i="7"/>
  <c r="W74" i="7"/>
  <c r="V74" i="7"/>
  <c r="AE73" i="7"/>
  <c r="AD73" i="7"/>
  <c r="AC73" i="7"/>
  <c r="W73" i="7"/>
  <c r="V73" i="7"/>
  <c r="AD72" i="7"/>
  <c r="AC72" i="7"/>
  <c r="AE72" i="7" s="1"/>
  <c r="W72" i="7"/>
  <c r="V72" i="7"/>
  <c r="AE71" i="7"/>
  <c r="AD71" i="7"/>
  <c r="AC71" i="7"/>
  <c r="W71" i="7"/>
  <c r="V71" i="7"/>
  <c r="AD70" i="7"/>
  <c r="AE70" i="7" s="1"/>
  <c r="AC70" i="7"/>
  <c r="W70" i="7"/>
  <c r="V70" i="7"/>
  <c r="AD69" i="7"/>
  <c r="AC69" i="7"/>
  <c r="AE69" i="7" s="1"/>
  <c r="W69" i="7"/>
  <c r="V69" i="7"/>
  <c r="AE68" i="7"/>
  <c r="AD68" i="7"/>
  <c r="AC68" i="7"/>
  <c r="W68" i="7"/>
  <c r="V68" i="7"/>
  <c r="AE67" i="7"/>
  <c r="AD67" i="7"/>
  <c r="AC67" i="7"/>
  <c r="W67" i="7"/>
  <c r="V67" i="7"/>
  <c r="AD66" i="7"/>
  <c r="AC66" i="7"/>
  <c r="AE66" i="7" s="1"/>
  <c r="W66" i="7"/>
  <c r="V66" i="7"/>
  <c r="AE65" i="7"/>
  <c r="AD65" i="7"/>
  <c r="AC65" i="7"/>
  <c r="W65" i="7"/>
  <c r="V65" i="7"/>
  <c r="AD64" i="7"/>
  <c r="AC64" i="7"/>
  <c r="AE64" i="7" s="1"/>
  <c r="W64" i="7"/>
  <c r="V64" i="7"/>
  <c r="AD63" i="7"/>
  <c r="AC63" i="7"/>
  <c r="AE63" i="7" s="1"/>
  <c r="W63" i="7"/>
  <c r="V63" i="7"/>
  <c r="AE62" i="7"/>
  <c r="AD62" i="7"/>
  <c r="AC62" i="7"/>
  <c r="W62" i="7"/>
  <c r="V62" i="7"/>
  <c r="AE61" i="7"/>
  <c r="AD61" i="7"/>
  <c r="AC61" i="7"/>
  <c r="W61" i="7"/>
  <c r="V61" i="7"/>
  <c r="AD60" i="7"/>
  <c r="AC60" i="7"/>
  <c r="AE60" i="7" s="1"/>
  <c r="W60" i="7"/>
  <c r="V60" i="7"/>
  <c r="AE59" i="7"/>
  <c r="AD59" i="7"/>
  <c r="AC59" i="7"/>
  <c r="W59" i="7"/>
  <c r="V59" i="7"/>
  <c r="AD58" i="7"/>
  <c r="AE58" i="7" s="1"/>
  <c r="AC58" i="7"/>
  <c r="W58" i="7"/>
  <c r="V58" i="7"/>
  <c r="AD57" i="7"/>
  <c r="AC57" i="7"/>
  <c r="AE57" i="7" s="1"/>
  <c r="W57" i="7"/>
  <c r="V57" i="7"/>
  <c r="AE56" i="7"/>
  <c r="AD56" i="7"/>
  <c r="AC56" i="7"/>
  <c r="W56" i="7"/>
  <c r="V56" i="7"/>
  <c r="AE55" i="7"/>
  <c r="AD55" i="7"/>
  <c r="AC55" i="7"/>
  <c r="W55" i="7"/>
  <c r="V55" i="7"/>
  <c r="AD54" i="7"/>
  <c r="AC54" i="7"/>
  <c r="AE54" i="7" s="1"/>
  <c r="W54" i="7"/>
  <c r="V54" i="7"/>
  <c r="AE53" i="7"/>
  <c r="AD53" i="7"/>
  <c r="AC53" i="7"/>
  <c r="W53" i="7"/>
  <c r="V53" i="7"/>
  <c r="AD52" i="7"/>
  <c r="AE52" i="7" s="1"/>
  <c r="AC52" i="7"/>
  <c r="W52" i="7"/>
  <c r="V52" i="7"/>
  <c r="AD51" i="7"/>
  <c r="AC51" i="7"/>
  <c r="AE51" i="7" s="1"/>
  <c r="W51" i="7"/>
  <c r="V51" i="7"/>
  <c r="AE50" i="7"/>
  <c r="AD50" i="7"/>
  <c r="AC50" i="7"/>
  <c r="W50" i="7"/>
  <c r="V50" i="7"/>
  <c r="AE49" i="7"/>
  <c r="AD49" i="7"/>
  <c r="AC49" i="7"/>
  <c r="W49" i="7"/>
  <c r="V49" i="7"/>
  <c r="AD48" i="7"/>
  <c r="AC48" i="7"/>
  <c r="AE48" i="7" s="1"/>
  <c r="W48" i="7"/>
  <c r="V48" i="7"/>
  <c r="AE47" i="7"/>
  <c r="AD47" i="7"/>
  <c r="AC47" i="7"/>
  <c r="W47" i="7"/>
  <c r="V47" i="7"/>
  <c r="AD46" i="7"/>
  <c r="AE46" i="7" s="1"/>
  <c r="AC46" i="7"/>
  <c r="W46" i="7"/>
  <c r="V46" i="7"/>
  <c r="AD45" i="7"/>
  <c r="AC45" i="7"/>
  <c r="AE45" i="7" s="1"/>
  <c r="W45" i="7"/>
  <c r="V45" i="7"/>
  <c r="AE44" i="7"/>
  <c r="AD44" i="7"/>
  <c r="AC44" i="7"/>
  <c r="W44" i="7"/>
  <c r="V44" i="7"/>
  <c r="AE43" i="7"/>
  <c r="AD43" i="7"/>
  <c r="AC43" i="7"/>
  <c r="W43" i="7"/>
  <c r="V43" i="7"/>
  <c r="AD42" i="7"/>
  <c r="AC42" i="7"/>
  <c r="AE42" i="7" s="1"/>
  <c r="W42" i="7"/>
  <c r="V42" i="7"/>
  <c r="AE41" i="7"/>
  <c r="AD41" i="7"/>
  <c r="AC41" i="7"/>
  <c r="W41" i="7"/>
  <c r="V41" i="7"/>
  <c r="AD40" i="7"/>
  <c r="AC40" i="7"/>
  <c r="AE40" i="7" s="1"/>
  <c r="W40" i="7"/>
  <c r="V40" i="7"/>
  <c r="AD39" i="7"/>
  <c r="AC39" i="7"/>
  <c r="AE39" i="7" s="1"/>
  <c r="W39" i="7"/>
  <c r="V39" i="7"/>
  <c r="AE38" i="7"/>
  <c r="AD38" i="7"/>
  <c r="AC38" i="7"/>
  <c r="W38" i="7"/>
  <c r="V38" i="7"/>
  <c r="AE37" i="7"/>
  <c r="AD37" i="7"/>
  <c r="AC37" i="7"/>
  <c r="W37" i="7"/>
  <c r="V37" i="7"/>
  <c r="AD36" i="7"/>
  <c r="AC36" i="7"/>
  <c r="AE36" i="7" s="1"/>
  <c r="W36" i="7"/>
  <c r="V36" i="7"/>
  <c r="AE35" i="7"/>
  <c r="AD35" i="7"/>
  <c r="AC35" i="7"/>
  <c r="W35" i="7"/>
  <c r="V35" i="7"/>
  <c r="AD34" i="7"/>
  <c r="AC34" i="7"/>
  <c r="AE34" i="7" s="1"/>
  <c r="W34" i="7"/>
  <c r="V34" i="7"/>
  <c r="AD33" i="7"/>
  <c r="AC33" i="7"/>
  <c r="AE33" i="7" s="1"/>
  <c r="W33" i="7"/>
  <c r="V33" i="7"/>
  <c r="AE32" i="7"/>
  <c r="AD32" i="7"/>
  <c r="AC32" i="7"/>
  <c r="W32" i="7"/>
  <c r="V32" i="7"/>
  <c r="AE31" i="7"/>
  <c r="AD31" i="7"/>
  <c r="AC31" i="7"/>
  <c r="W31" i="7"/>
  <c r="V31" i="7"/>
  <c r="AD30" i="7"/>
  <c r="AC30" i="7"/>
  <c r="AE30" i="7" s="1"/>
  <c r="W30" i="7"/>
  <c r="V30" i="7"/>
  <c r="AE29" i="7"/>
  <c r="AD29" i="7"/>
  <c r="AC29" i="7"/>
  <c r="W29" i="7"/>
  <c r="V29" i="7"/>
  <c r="AD28" i="7"/>
  <c r="AC28" i="7"/>
  <c r="AE28" i="7" s="1"/>
  <c r="W28" i="7"/>
  <c r="V28" i="7"/>
  <c r="AD27" i="7"/>
  <c r="AC27" i="7"/>
  <c r="AE27" i="7" s="1"/>
  <c r="W27" i="7"/>
  <c r="V27" i="7"/>
  <c r="AE26" i="7"/>
  <c r="AD26" i="7"/>
  <c r="AC26" i="7"/>
  <c r="W26" i="7"/>
  <c r="V26" i="7"/>
  <c r="AE25" i="7"/>
  <c r="AD25" i="7"/>
  <c r="AC25" i="7"/>
  <c r="W25" i="7"/>
  <c r="V25" i="7"/>
  <c r="AD24" i="7"/>
  <c r="AC24" i="7"/>
  <c r="AE24" i="7" s="1"/>
  <c r="W24" i="7"/>
  <c r="V24" i="7"/>
  <c r="AE23" i="7"/>
  <c r="AD23" i="7"/>
  <c r="AC23" i="7"/>
  <c r="W23" i="7"/>
  <c r="V23" i="7"/>
  <c r="AD22" i="7"/>
  <c r="AC22" i="7"/>
  <c r="AE22" i="7" s="1"/>
  <c r="W22" i="7"/>
  <c r="V22" i="7"/>
  <c r="AD21" i="7"/>
  <c r="AC21" i="7"/>
  <c r="AE21" i="7" s="1"/>
  <c r="W21" i="7"/>
  <c r="V21" i="7"/>
  <c r="AE20" i="7"/>
  <c r="AD20" i="7"/>
  <c r="AC20" i="7"/>
  <c r="W20" i="7"/>
  <c r="V20" i="7"/>
  <c r="AD19" i="7"/>
  <c r="AE19" i="7" s="1"/>
  <c r="AC19" i="7"/>
  <c r="W19" i="7"/>
  <c r="V19" i="7"/>
  <c r="AD18" i="7"/>
  <c r="AC18" i="7"/>
  <c r="AE18" i="7" s="1"/>
  <c r="W18" i="7"/>
  <c r="V18" i="7"/>
  <c r="AE17" i="7"/>
  <c r="AD17" i="7"/>
  <c r="AC17" i="7"/>
  <c r="W17" i="7"/>
  <c r="V17" i="7"/>
  <c r="AD16" i="7"/>
  <c r="AC16" i="7"/>
  <c r="AE16" i="7" s="1"/>
  <c r="W16" i="7"/>
  <c r="V16" i="7"/>
  <c r="AD15" i="7"/>
  <c r="AC15" i="7"/>
  <c r="AE15" i="7" s="1"/>
  <c r="W15" i="7"/>
  <c r="V15" i="7"/>
  <c r="AE14" i="7"/>
  <c r="AD14" i="7"/>
  <c r="AC14" i="7"/>
  <c r="W14" i="7"/>
  <c r="V14" i="7"/>
  <c r="AE13" i="7"/>
  <c r="AD13" i="7"/>
  <c r="AC13" i="7"/>
  <c r="W13" i="7"/>
  <c r="V13" i="7"/>
  <c r="AD12" i="7"/>
  <c r="AC12" i="7"/>
  <c r="AE12" i="7" s="1"/>
  <c r="W12" i="7"/>
  <c r="V12" i="7"/>
  <c r="AE11" i="7"/>
  <c r="AD11" i="7"/>
  <c r="AC11" i="7"/>
  <c r="W11" i="7"/>
  <c r="V11" i="7"/>
  <c r="AD10" i="7"/>
  <c r="AC10" i="7"/>
  <c r="AE10" i="7" s="1"/>
  <c r="W10" i="7"/>
  <c r="V10" i="7"/>
  <c r="AD9" i="7"/>
  <c r="AC9" i="7"/>
  <c r="AE9" i="7" s="1"/>
  <c r="W9" i="7"/>
  <c r="V9" i="7"/>
  <c r="AE8" i="7"/>
  <c r="AD8" i="7"/>
  <c r="AC8" i="7"/>
  <c r="W8" i="7"/>
  <c r="V8" i="7"/>
  <c r="AE7" i="7"/>
  <c r="AD7" i="7"/>
  <c r="AC7" i="7"/>
  <c r="W7" i="7"/>
  <c r="V7" i="7"/>
  <c r="AD6" i="7"/>
  <c r="AC6" i="7"/>
  <c r="AE6" i="7" s="1"/>
  <c r="W6" i="7"/>
  <c r="V6" i="7"/>
  <c r="AE5" i="7"/>
  <c r="AD5" i="7"/>
  <c r="AC5" i="7"/>
  <c r="W5" i="7"/>
  <c r="V5" i="7"/>
  <c r="AD4" i="7"/>
  <c r="AD117" i="7" s="1"/>
  <c r="AC4" i="7"/>
  <c r="AE4" i="7" s="1"/>
  <c r="W4" i="7"/>
  <c r="X120" i="7" s="1"/>
  <c r="H12" i="3" s="1"/>
  <c r="V4" i="7"/>
  <c r="X119" i="7" s="1"/>
  <c r="AD40" i="6"/>
  <c r="AC40" i="6"/>
  <c r="AE40" i="6" s="1"/>
  <c r="W40" i="6"/>
  <c r="V40" i="6"/>
  <c r="AD39" i="6"/>
  <c r="AC39" i="6"/>
  <c r="AE39" i="6" s="1"/>
  <c r="W39" i="6"/>
  <c r="V39" i="6"/>
  <c r="AE38" i="6"/>
  <c r="AD38" i="6"/>
  <c r="AC38" i="6"/>
  <c r="W38" i="6"/>
  <c r="V38" i="6"/>
  <c r="AD37" i="6"/>
  <c r="AE37" i="6" s="1"/>
  <c r="AC37" i="6"/>
  <c r="W37" i="6"/>
  <c r="V37" i="6"/>
  <c r="AD36" i="6"/>
  <c r="AC36" i="6"/>
  <c r="AE36" i="6" s="1"/>
  <c r="W36" i="6"/>
  <c r="V36" i="6"/>
  <c r="AE35" i="6"/>
  <c r="AD35" i="6"/>
  <c r="AC35" i="6"/>
  <c r="W35" i="6"/>
  <c r="V35" i="6"/>
  <c r="AD34" i="6"/>
  <c r="AC34" i="6"/>
  <c r="AE34" i="6" s="1"/>
  <c r="W34" i="6"/>
  <c r="V34" i="6"/>
  <c r="AD33" i="6"/>
  <c r="AC33" i="6"/>
  <c r="AE33" i="6" s="1"/>
  <c r="W33" i="6"/>
  <c r="V33" i="6"/>
  <c r="AE32" i="6"/>
  <c r="AD32" i="6"/>
  <c r="AC32" i="6"/>
  <c r="W32" i="6"/>
  <c r="V32" i="6"/>
  <c r="AE31" i="6"/>
  <c r="AD31" i="6"/>
  <c r="AC31" i="6"/>
  <c r="W31" i="6"/>
  <c r="V31" i="6"/>
  <c r="AD30" i="6"/>
  <c r="AC30" i="6"/>
  <c r="AE30" i="6" s="1"/>
  <c r="W30" i="6"/>
  <c r="V30" i="6"/>
  <c r="AE29" i="6"/>
  <c r="AD29" i="6"/>
  <c r="AC29" i="6"/>
  <c r="W29" i="6"/>
  <c r="V29" i="6"/>
  <c r="AD28" i="6"/>
  <c r="AC28" i="6"/>
  <c r="AE28" i="6" s="1"/>
  <c r="W28" i="6"/>
  <c r="V28" i="6"/>
  <c r="AD27" i="6"/>
  <c r="AC27" i="6"/>
  <c r="AE27" i="6" s="1"/>
  <c r="W27" i="6"/>
  <c r="V27" i="6"/>
  <c r="AE26" i="6"/>
  <c r="AD26" i="6"/>
  <c r="AC26" i="6"/>
  <c r="W26" i="6"/>
  <c r="V26" i="6"/>
  <c r="AE25" i="6"/>
  <c r="AD25" i="6"/>
  <c r="AC25" i="6"/>
  <c r="W25" i="6"/>
  <c r="V25" i="6"/>
  <c r="AD24" i="6"/>
  <c r="AC24" i="6"/>
  <c r="AE24" i="6" s="1"/>
  <c r="W24" i="6"/>
  <c r="V24" i="6"/>
  <c r="AE23" i="6"/>
  <c r="AD23" i="6"/>
  <c r="AC23" i="6"/>
  <c r="W23" i="6"/>
  <c r="V23" i="6"/>
  <c r="AD22" i="6"/>
  <c r="AC22" i="6"/>
  <c r="AE22" i="6" s="1"/>
  <c r="W22" i="6"/>
  <c r="V22" i="6"/>
  <c r="AD21" i="6"/>
  <c r="AC21" i="6"/>
  <c r="AE21" i="6" s="1"/>
  <c r="W21" i="6"/>
  <c r="V21" i="6"/>
  <c r="AE20" i="6"/>
  <c r="AD20" i="6"/>
  <c r="AC20" i="6"/>
  <c r="W20" i="6"/>
  <c r="V20" i="6"/>
  <c r="AE19" i="6"/>
  <c r="AD19" i="6"/>
  <c r="AC19" i="6"/>
  <c r="W19" i="6"/>
  <c r="V19" i="6"/>
  <c r="AD18" i="6"/>
  <c r="AC18" i="6"/>
  <c r="AE18" i="6" s="1"/>
  <c r="W18" i="6"/>
  <c r="V18" i="6"/>
  <c r="AE17" i="6"/>
  <c r="AD17" i="6"/>
  <c r="AC17" i="6"/>
  <c r="W17" i="6"/>
  <c r="V17" i="6"/>
  <c r="AD16" i="6"/>
  <c r="AC16" i="6"/>
  <c r="AE16" i="6" s="1"/>
  <c r="W16" i="6"/>
  <c r="V16" i="6"/>
  <c r="AD15" i="6"/>
  <c r="AC15" i="6"/>
  <c r="AE15" i="6" s="1"/>
  <c r="W15" i="6"/>
  <c r="V15" i="6"/>
  <c r="AE14" i="6"/>
  <c r="AD14" i="6"/>
  <c r="AC14" i="6"/>
  <c r="W14" i="6"/>
  <c r="V14" i="6"/>
  <c r="AD13" i="6"/>
  <c r="AE13" i="6" s="1"/>
  <c r="AC13" i="6"/>
  <c r="W13" i="6"/>
  <c r="V13" i="6"/>
  <c r="AD12" i="6"/>
  <c r="AC12" i="6"/>
  <c r="AE12" i="6" s="1"/>
  <c r="W12" i="6"/>
  <c r="V12" i="6"/>
  <c r="AE11" i="6"/>
  <c r="AD11" i="6"/>
  <c r="AC11" i="6"/>
  <c r="W11" i="6"/>
  <c r="V11" i="6"/>
  <c r="AD10" i="6"/>
  <c r="AC10" i="6"/>
  <c r="AE10" i="6" s="1"/>
  <c r="W10" i="6"/>
  <c r="V10" i="6"/>
  <c r="AD9" i="6"/>
  <c r="AC9" i="6"/>
  <c r="AE9" i="6" s="1"/>
  <c r="W9" i="6"/>
  <c r="V9" i="6"/>
  <c r="AE8" i="6"/>
  <c r="AD8" i="6"/>
  <c r="AC8" i="6"/>
  <c r="W8" i="6"/>
  <c r="X44" i="6" s="1"/>
  <c r="H11" i="3" s="1"/>
  <c r="V8" i="6"/>
  <c r="AE7" i="6"/>
  <c r="AD7" i="6"/>
  <c r="AC7" i="6"/>
  <c r="W7" i="6"/>
  <c r="V7" i="6"/>
  <c r="AD6" i="6"/>
  <c r="AC6" i="6"/>
  <c r="AE6" i="6" s="1"/>
  <c r="W6" i="6"/>
  <c r="V6" i="6"/>
  <c r="AE5" i="6"/>
  <c r="AD5" i="6"/>
  <c r="AC5" i="6"/>
  <c r="W5" i="6"/>
  <c r="V5" i="6"/>
  <c r="AD4" i="6"/>
  <c r="AD41" i="6" s="1"/>
  <c r="AC4" i="6"/>
  <c r="AE4" i="6" s="1"/>
  <c r="W4" i="6"/>
  <c r="V4" i="6"/>
  <c r="X43" i="6" s="1"/>
  <c r="AD82" i="5"/>
  <c r="AC82" i="5"/>
  <c r="AE82" i="5" s="1"/>
  <c r="W82" i="5"/>
  <c r="V82" i="5"/>
  <c r="AD81" i="5"/>
  <c r="AC81" i="5"/>
  <c r="AE81" i="5" s="1"/>
  <c r="W81" i="5"/>
  <c r="V81" i="5"/>
  <c r="AE80" i="5"/>
  <c r="AD80" i="5"/>
  <c r="AC80" i="5"/>
  <c r="W80" i="5"/>
  <c r="V80" i="5"/>
  <c r="AE79" i="5"/>
  <c r="AD79" i="5"/>
  <c r="AC79" i="5"/>
  <c r="W79" i="5"/>
  <c r="V79" i="5"/>
  <c r="AD78" i="5"/>
  <c r="AC78" i="5"/>
  <c r="AE78" i="5" s="1"/>
  <c r="W78" i="5"/>
  <c r="V78" i="5"/>
  <c r="AE77" i="5"/>
  <c r="AD77" i="5"/>
  <c r="AC77" i="5"/>
  <c r="W77" i="5"/>
  <c r="V77" i="5"/>
  <c r="AD76" i="5"/>
  <c r="AC76" i="5"/>
  <c r="AE76" i="5" s="1"/>
  <c r="W76" i="5"/>
  <c r="V76" i="5"/>
  <c r="AD75" i="5"/>
  <c r="AC75" i="5"/>
  <c r="AE75" i="5" s="1"/>
  <c r="W75" i="5"/>
  <c r="V75" i="5"/>
  <c r="AE74" i="5"/>
  <c r="AD74" i="5"/>
  <c r="AC74" i="5"/>
  <c r="W74" i="5"/>
  <c r="V74" i="5"/>
  <c r="AD73" i="5"/>
  <c r="AE73" i="5" s="1"/>
  <c r="AC73" i="5"/>
  <c r="W73" i="5"/>
  <c r="V73" i="5"/>
  <c r="AD72" i="5"/>
  <c r="AC72" i="5"/>
  <c r="AE72" i="5" s="1"/>
  <c r="W72" i="5"/>
  <c r="V72" i="5"/>
  <c r="AE71" i="5"/>
  <c r="AD71" i="5"/>
  <c r="AC71" i="5"/>
  <c r="W71" i="5"/>
  <c r="V71" i="5"/>
  <c r="AD70" i="5"/>
  <c r="AC70" i="5"/>
  <c r="AE70" i="5" s="1"/>
  <c r="W70" i="5"/>
  <c r="V70" i="5"/>
  <c r="AD69" i="5"/>
  <c r="AC69" i="5"/>
  <c r="AE69" i="5" s="1"/>
  <c r="W69" i="5"/>
  <c r="V69" i="5"/>
  <c r="AE68" i="5"/>
  <c r="AD68" i="5"/>
  <c r="AC68" i="5"/>
  <c r="W68" i="5"/>
  <c r="V68" i="5"/>
  <c r="AD67" i="5"/>
  <c r="AE67" i="5" s="1"/>
  <c r="AC67" i="5"/>
  <c r="W67" i="5"/>
  <c r="V67" i="5"/>
  <c r="AD66" i="5"/>
  <c r="AC66" i="5"/>
  <c r="AE66" i="5" s="1"/>
  <c r="W66" i="5"/>
  <c r="V66" i="5"/>
  <c r="AE65" i="5"/>
  <c r="AD65" i="5"/>
  <c r="AC65" i="5"/>
  <c r="W65" i="5"/>
  <c r="V65" i="5"/>
  <c r="AD64" i="5"/>
  <c r="AC64" i="5"/>
  <c r="AE64" i="5" s="1"/>
  <c r="W64" i="5"/>
  <c r="V64" i="5"/>
  <c r="AD63" i="5"/>
  <c r="AC63" i="5"/>
  <c r="AE63" i="5" s="1"/>
  <c r="W63" i="5"/>
  <c r="V63" i="5"/>
  <c r="AE62" i="5"/>
  <c r="AD62" i="5"/>
  <c r="AC62" i="5"/>
  <c r="W62" i="5"/>
  <c r="V62" i="5"/>
  <c r="AE61" i="5"/>
  <c r="AD61" i="5"/>
  <c r="AC61" i="5"/>
  <c r="W61" i="5"/>
  <c r="V61" i="5"/>
  <c r="AD60" i="5"/>
  <c r="AC60" i="5"/>
  <c r="AE60" i="5" s="1"/>
  <c r="W60" i="5"/>
  <c r="V60" i="5"/>
  <c r="AE59" i="5"/>
  <c r="AD59" i="5"/>
  <c r="AC59" i="5"/>
  <c r="W59" i="5"/>
  <c r="V59" i="5"/>
  <c r="AD58" i="5"/>
  <c r="AC58" i="5"/>
  <c r="AE58" i="5" s="1"/>
  <c r="W58" i="5"/>
  <c r="V58" i="5"/>
  <c r="AD57" i="5"/>
  <c r="AC57" i="5"/>
  <c r="AE57" i="5" s="1"/>
  <c r="W57" i="5"/>
  <c r="V57" i="5"/>
  <c r="AE56" i="5"/>
  <c r="AD56" i="5"/>
  <c r="AC56" i="5"/>
  <c r="W56" i="5"/>
  <c r="V56" i="5"/>
  <c r="AD55" i="5"/>
  <c r="AE55" i="5" s="1"/>
  <c r="AC55" i="5"/>
  <c r="W55" i="5"/>
  <c r="V55" i="5"/>
  <c r="AD54" i="5"/>
  <c r="AC54" i="5"/>
  <c r="AE54" i="5" s="1"/>
  <c r="W54" i="5"/>
  <c r="V54" i="5"/>
  <c r="AE53" i="5"/>
  <c r="AD53" i="5"/>
  <c r="AC53" i="5"/>
  <c r="W53" i="5"/>
  <c r="V53" i="5"/>
  <c r="AD52" i="5"/>
  <c r="AC52" i="5"/>
  <c r="AE52" i="5" s="1"/>
  <c r="W52" i="5"/>
  <c r="V52" i="5"/>
  <c r="AD51" i="5"/>
  <c r="AC51" i="5"/>
  <c r="AE51" i="5" s="1"/>
  <c r="W51" i="5"/>
  <c r="V51" i="5"/>
  <c r="AE50" i="5"/>
  <c r="AD50" i="5"/>
  <c r="AC50" i="5"/>
  <c r="W50" i="5"/>
  <c r="V50" i="5"/>
  <c r="AD49" i="5"/>
  <c r="AE49" i="5" s="1"/>
  <c r="AC49" i="5"/>
  <c r="W49" i="5"/>
  <c r="V49" i="5"/>
  <c r="AD48" i="5"/>
  <c r="AC48" i="5"/>
  <c r="AE48" i="5" s="1"/>
  <c r="W48" i="5"/>
  <c r="V48" i="5"/>
  <c r="AE47" i="5"/>
  <c r="AD47" i="5"/>
  <c r="AC47" i="5"/>
  <c r="W47" i="5"/>
  <c r="V47" i="5"/>
  <c r="AD46" i="5"/>
  <c r="AC46" i="5"/>
  <c r="AE46" i="5" s="1"/>
  <c r="W46" i="5"/>
  <c r="V46" i="5"/>
  <c r="AD45" i="5"/>
  <c r="AC45" i="5"/>
  <c r="AE45" i="5" s="1"/>
  <c r="W45" i="5"/>
  <c r="V45" i="5"/>
  <c r="AE44" i="5"/>
  <c r="AD44" i="5"/>
  <c r="AC44" i="5"/>
  <c r="W44" i="5"/>
  <c r="V44" i="5"/>
  <c r="AE43" i="5"/>
  <c r="AD43" i="5"/>
  <c r="AC43" i="5"/>
  <c r="W43" i="5"/>
  <c r="V43" i="5"/>
  <c r="AD42" i="5"/>
  <c r="AC42" i="5"/>
  <c r="AE42" i="5" s="1"/>
  <c r="W42" i="5"/>
  <c r="V42" i="5"/>
  <c r="AE41" i="5"/>
  <c r="AD41" i="5"/>
  <c r="AC41" i="5"/>
  <c r="W41" i="5"/>
  <c r="V41" i="5"/>
  <c r="AD40" i="5"/>
  <c r="AC40" i="5"/>
  <c r="AE40" i="5" s="1"/>
  <c r="W40" i="5"/>
  <c r="V40" i="5"/>
  <c r="AD39" i="5"/>
  <c r="AC39" i="5"/>
  <c r="AE39" i="5" s="1"/>
  <c r="W39" i="5"/>
  <c r="V39" i="5"/>
  <c r="AE38" i="5"/>
  <c r="AD38" i="5"/>
  <c r="AC38" i="5"/>
  <c r="W38" i="5"/>
  <c r="V38" i="5"/>
  <c r="AE37" i="5"/>
  <c r="AD37" i="5"/>
  <c r="AC37" i="5"/>
  <c r="W37" i="5"/>
  <c r="V37" i="5"/>
  <c r="AD36" i="5"/>
  <c r="AC36" i="5"/>
  <c r="AE36" i="5" s="1"/>
  <c r="W36" i="5"/>
  <c r="V36" i="5"/>
  <c r="AE35" i="5"/>
  <c r="AD35" i="5"/>
  <c r="AC35" i="5"/>
  <c r="W35" i="5"/>
  <c r="V35" i="5"/>
  <c r="AD34" i="5"/>
  <c r="AC34" i="5"/>
  <c r="AE34" i="5" s="1"/>
  <c r="W34" i="5"/>
  <c r="V34" i="5"/>
  <c r="AD33" i="5"/>
  <c r="AC33" i="5"/>
  <c r="AE33" i="5" s="1"/>
  <c r="W33" i="5"/>
  <c r="V33" i="5"/>
  <c r="AE32" i="5"/>
  <c r="AD32" i="5"/>
  <c r="AC32" i="5"/>
  <c r="W32" i="5"/>
  <c r="V32" i="5"/>
  <c r="AD31" i="5"/>
  <c r="AE31" i="5" s="1"/>
  <c r="AC31" i="5"/>
  <c r="W31" i="5"/>
  <c r="V31" i="5"/>
  <c r="AD30" i="5"/>
  <c r="AC30" i="5"/>
  <c r="AE30" i="5" s="1"/>
  <c r="W30" i="5"/>
  <c r="V30" i="5"/>
  <c r="AE29" i="5"/>
  <c r="AD29" i="5"/>
  <c r="AC29" i="5"/>
  <c r="W29" i="5"/>
  <c r="V29" i="5"/>
  <c r="AD28" i="5"/>
  <c r="AC28" i="5"/>
  <c r="AE28" i="5" s="1"/>
  <c r="W28" i="5"/>
  <c r="V28" i="5"/>
  <c r="AD27" i="5"/>
  <c r="AC27" i="5"/>
  <c r="AE27" i="5" s="1"/>
  <c r="W27" i="5"/>
  <c r="V27" i="5"/>
  <c r="AE26" i="5"/>
  <c r="AD26" i="5"/>
  <c r="AC26" i="5"/>
  <c r="W26" i="5"/>
  <c r="V26" i="5"/>
  <c r="AD25" i="5"/>
  <c r="AE25" i="5" s="1"/>
  <c r="AC25" i="5"/>
  <c r="W25" i="5"/>
  <c r="V25" i="5"/>
  <c r="AD24" i="5"/>
  <c r="AC24" i="5"/>
  <c r="AE24" i="5" s="1"/>
  <c r="W24" i="5"/>
  <c r="V24" i="5"/>
  <c r="AE23" i="5"/>
  <c r="AD23" i="5"/>
  <c r="AC23" i="5"/>
  <c r="W23" i="5"/>
  <c r="V23" i="5"/>
  <c r="AD22" i="5"/>
  <c r="AC22" i="5"/>
  <c r="AE22" i="5" s="1"/>
  <c r="W22" i="5"/>
  <c r="V22" i="5"/>
  <c r="AD21" i="5"/>
  <c r="AC21" i="5"/>
  <c r="AE21" i="5" s="1"/>
  <c r="W21" i="5"/>
  <c r="V21" i="5"/>
  <c r="AE20" i="5"/>
  <c r="AD20" i="5"/>
  <c r="AC20" i="5"/>
  <c r="W20" i="5"/>
  <c r="V20" i="5"/>
  <c r="AD19" i="5"/>
  <c r="AE19" i="5" s="1"/>
  <c r="AC19" i="5"/>
  <c r="W19" i="5"/>
  <c r="V19" i="5"/>
  <c r="AD18" i="5"/>
  <c r="AC18" i="5"/>
  <c r="AE18" i="5" s="1"/>
  <c r="W18" i="5"/>
  <c r="V18" i="5"/>
  <c r="AE17" i="5"/>
  <c r="AD17" i="5"/>
  <c r="AC17" i="5"/>
  <c r="W17" i="5"/>
  <c r="V17" i="5"/>
  <c r="AD16" i="5"/>
  <c r="AC16" i="5"/>
  <c r="AE16" i="5" s="1"/>
  <c r="W16" i="5"/>
  <c r="V16" i="5"/>
  <c r="AD15" i="5"/>
  <c r="AC15" i="5"/>
  <c r="AE15" i="5" s="1"/>
  <c r="W15" i="5"/>
  <c r="V15" i="5"/>
  <c r="AE14" i="5"/>
  <c r="AD14" i="5"/>
  <c r="AC14" i="5"/>
  <c r="W14" i="5"/>
  <c r="V14" i="5"/>
  <c r="AD13" i="5"/>
  <c r="AE13" i="5" s="1"/>
  <c r="AC13" i="5"/>
  <c r="W13" i="5"/>
  <c r="V13" i="5"/>
  <c r="AD12" i="5"/>
  <c r="AC12" i="5"/>
  <c r="AE12" i="5" s="1"/>
  <c r="W12" i="5"/>
  <c r="V12" i="5"/>
  <c r="AE11" i="5"/>
  <c r="AD11" i="5"/>
  <c r="AC11" i="5"/>
  <c r="W11" i="5"/>
  <c r="V11" i="5"/>
  <c r="AD10" i="5"/>
  <c r="AC10" i="5"/>
  <c r="AE10" i="5" s="1"/>
  <c r="W10" i="5"/>
  <c r="V10" i="5"/>
  <c r="AD9" i="5"/>
  <c r="AC9" i="5"/>
  <c r="AE9" i="5" s="1"/>
  <c r="W9" i="5"/>
  <c r="V9" i="5"/>
  <c r="AE8" i="5"/>
  <c r="AD8" i="5"/>
  <c r="AC8" i="5"/>
  <c r="W8" i="5"/>
  <c r="X86" i="5" s="1"/>
  <c r="H10" i="3" s="1"/>
  <c r="V8" i="5"/>
  <c r="AD7" i="5"/>
  <c r="AE7" i="5" s="1"/>
  <c r="AC7" i="5"/>
  <c r="W7" i="5"/>
  <c r="V7" i="5"/>
  <c r="AD6" i="5"/>
  <c r="AC6" i="5"/>
  <c r="AE6" i="5" s="1"/>
  <c r="W6" i="5"/>
  <c r="V6" i="5"/>
  <c r="AE5" i="5"/>
  <c r="AD5" i="5"/>
  <c r="AC5" i="5"/>
  <c r="W5" i="5"/>
  <c r="V5" i="5"/>
  <c r="AD4" i="5"/>
  <c r="AD83" i="5" s="1"/>
  <c r="AC4" i="5"/>
  <c r="AE4" i="5" s="1"/>
  <c r="W4" i="5"/>
  <c r="V4" i="5"/>
  <c r="X85" i="5" s="1"/>
  <c r="AD41" i="4"/>
  <c r="AC41" i="4"/>
  <c r="AE41" i="4" s="1"/>
  <c r="W41" i="4"/>
  <c r="V41" i="4"/>
  <c r="AD40" i="4"/>
  <c r="AC40" i="4"/>
  <c r="AE40" i="4" s="1"/>
  <c r="W40" i="4"/>
  <c r="V40" i="4"/>
  <c r="AE39" i="4"/>
  <c r="AD39" i="4"/>
  <c r="AC39" i="4"/>
  <c r="W39" i="4"/>
  <c r="V39" i="4"/>
  <c r="AD38" i="4"/>
  <c r="AE38" i="4" s="1"/>
  <c r="AC38" i="4"/>
  <c r="W38" i="4"/>
  <c r="V38" i="4"/>
  <c r="AD37" i="4"/>
  <c r="AC37" i="4"/>
  <c r="AE37" i="4" s="1"/>
  <c r="W37" i="4"/>
  <c r="V37" i="4"/>
  <c r="AE36" i="4"/>
  <c r="AD36" i="4"/>
  <c r="AC36" i="4"/>
  <c r="W36" i="4"/>
  <c r="V36" i="4"/>
  <c r="AD35" i="4"/>
  <c r="AC35" i="4"/>
  <c r="AE35" i="4" s="1"/>
  <c r="W35" i="4"/>
  <c r="V35" i="4"/>
  <c r="AD34" i="4"/>
  <c r="AC34" i="4"/>
  <c r="AE34" i="4" s="1"/>
  <c r="W34" i="4"/>
  <c r="V34" i="4"/>
  <c r="AE33" i="4"/>
  <c r="AD33" i="4"/>
  <c r="AC33" i="4"/>
  <c r="W33" i="4"/>
  <c r="V33" i="4"/>
  <c r="AD32" i="4"/>
  <c r="AE32" i="4" s="1"/>
  <c r="AC32" i="4"/>
  <c r="W32" i="4"/>
  <c r="V32" i="4"/>
  <c r="AD31" i="4"/>
  <c r="AC31" i="4"/>
  <c r="AE31" i="4" s="1"/>
  <c r="W31" i="4"/>
  <c r="V31" i="4"/>
  <c r="AE30" i="4"/>
  <c r="AD30" i="4"/>
  <c r="AC30" i="4"/>
  <c r="W30" i="4"/>
  <c r="V30" i="4"/>
  <c r="AD29" i="4"/>
  <c r="AC29" i="4"/>
  <c r="AE29" i="4" s="1"/>
  <c r="W29" i="4"/>
  <c r="V29" i="4"/>
  <c r="AD28" i="4"/>
  <c r="AC28" i="4"/>
  <c r="AE28" i="4" s="1"/>
  <c r="W28" i="4"/>
  <c r="V28" i="4"/>
  <c r="AE27" i="4"/>
  <c r="AD27" i="4"/>
  <c r="AC27" i="4"/>
  <c r="W27" i="4"/>
  <c r="V27" i="4"/>
  <c r="AD26" i="4"/>
  <c r="AE26" i="4" s="1"/>
  <c r="AC26" i="4"/>
  <c r="W26" i="4"/>
  <c r="V26" i="4"/>
  <c r="AD25" i="4"/>
  <c r="AC25" i="4"/>
  <c r="AE25" i="4" s="1"/>
  <c r="W25" i="4"/>
  <c r="V25" i="4"/>
  <c r="AE24" i="4"/>
  <c r="AD24" i="4"/>
  <c r="AC24" i="4"/>
  <c r="W24" i="4"/>
  <c r="V24" i="4"/>
  <c r="AD23" i="4"/>
  <c r="AC23" i="4"/>
  <c r="AE23" i="4" s="1"/>
  <c r="W23" i="4"/>
  <c r="V23" i="4"/>
  <c r="AD22" i="4"/>
  <c r="AC22" i="4"/>
  <c r="AE22" i="4" s="1"/>
  <c r="W22" i="4"/>
  <c r="V22" i="4"/>
  <c r="AE21" i="4"/>
  <c r="AD21" i="4"/>
  <c r="AC21" i="4"/>
  <c r="W21" i="4"/>
  <c r="V21" i="4"/>
  <c r="AD20" i="4"/>
  <c r="AE20" i="4" s="1"/>
  <c r="AC20" i="4"/>
  <c r="W20" i="4"/>
  <c r="V20" i="4"/>
  <c r="AD19" i="4"/>
  <c r="AC19" i="4"/>
  <c r="AE19" i="4" s="1"/>
  <c r="W19" i="4"/>
  <c r="V19" i="4"/>
  <c r="AE18" i="4"/>
  <c r="AD18" i="4"/>
  <c r="AC18" i="4"/>
  <c r="W18" i="4"/>
  <c r="V18" i="4"/>
  <c r="AD17" i="4"/>
  <c r="AC17" i="4"/>
  <c r="AE17" i="4" s="1"/>
  <c r="W17" i="4"/>
  <c r="V17" i="4"/>
  <c r="AD16" i="4"/>
  <c r="AC16" i="4"/>
  <c r="AE16" i="4" s="1"/>
  <c r="W16" i="4"/>
  <c r="V16" i="4"/>
  <c r="AE15" i="4"/>
  <c r="AD15" i="4"/>
  <c r="AC15" i="4"/>
  <c r="W15" i="4"/>
  <c r="V15" i="4"/>
  <c r="AE14" i="4"/>
  <c r="AD14" i="4"/>
  <c r="AC14" i="4"/>
  <c r="W14" i="4"/>
  <c r="V14" i="4"/>
  <c r="AD13" i="4"/>
  <c r="AC13" i="4"/>
  <c r="AE13" i="4" s="1"/>
  <c r="W13" i="4"/>
  <c r="V13" i="4"/>
  <c r="AE12" i="4"/>
  <c r="AD12" i="4"/>
  <c r="AC12" i="4"/>
  <c r="W12" i="4"/>
  <c r="V12" i="4"/>
  <c r="AD11" i="4"/>
  <c r="AE11" i="4" s="1"/>
  <c r="AC11" i="4"/>
  <c r="W11" i="4"/>
  <c r="V11" i="4"/>
  <c r="AD10" i="4"/>
  <c r="AC10" i="4"/>
  <c r="AE10" i="4" s="1"/>
  <c r="W10" i="4"/>
  <c r="V10" i="4"/>
  <c r="AE9" i="4"/>
  <c r="AD9" i="4"/>
  <c r="AC9" i="4"/>
  <c r="W9" i="4"/>
  <c r="X45" i="4" s="1"/>
  <c r="H9" i="3" s="1"/>
  <c r="V9" i="4"/>
  <c r="AD8" i="4"/>
  <c r="AE8" i="4" s="1"/>
  <c r="AC8" i="4"/>
  <c r="W8" i="4"/>
  <c r="V8" i="4"/>
  <c r="AD7" i="4"/>
  <c r="AC7" i="4"/>
  <c r="AE7" i="4" s="1"/>
  <c r="W7" i="4"/>
  <c r="V7" i="4"/>
  <c r="AE6" i="4"/>
  <c r="AD6" i="4"/>
  <c r="AC6" i="4"/>
  <c r="W6" i="4"/>
  <c r="V6" i="4"/>
  <c r="AD5" i="4"/>
  <c r="AC5" i="4"/>
  <c r="AE5" i="4" s="1"/>
  <c r="W5" i="4"/>
  <c r="V5" i="4"/>
  <c r="AD4" i="4"/>
  <c r="AD42" i="4" s="1"/>
  <c r="AC4" i="4"/>
  <c r="AC42" i="4" s="1"/>
  <c r="W4" i="4"/>
  <c r="V4" i="4"/>
  <c r="X44" i="4" s="1"/>
  <c r="L15" i="3"/>
  <c r="K15" i="3"/>
  <c r="J15" i="3"/>
  <c r="I15" i="3"/>
  <c r="L14" i="3"/>
  <c r="K14" i="3"/>
  <c r="J14" i="3"/>
  <c r="I14" i="3"/>
  <c r="L13" i="3"/>
  <c r="K13" i="3"/>
  <c r="J13" i="3"/>
  <c r="I13" i="3"/>
  <c r="L12" i="3"/>
  <c r="K12" i="3"/>
  <c r="J12" i="3"/>
  <c r="I12" i="3"/>
  <c r="L11" i="3"/>
  <c r="K11" i="3"/>
  <c r="J11" i="3"/>
  <c r="I11" i="3"/>
  <c r="L10" i="3"/>
  <c r="K10" i="3"/>
  <c r="J10" i="3"/>
  <c r="I10" i="3"/>
  <c r="I16" i="3" s="1"/>
  <c r="L9" i="3"/>
  <c r="L16" i="3" s="1"/>
  <c r="K9" i="3"/>
  <c r="K16" i="3" s="1"/>
  <c r="J9" i="3"/>
  <c r="J16" i="3" s="1"/>
  <c r="I9" i="3"/>
  <c r="D7" i="2"/>
  <c r="D3" i="2"/>
  <c r="D2" i="2"/>
  <c r="E7" i="2" s="1"/>
  <c r="X49" i="6" l="1"/>
  <c r="X50" i="6" s="1"/>
  <c r="G11" i="3"/>
  <c r="F11" i="3" s="1"/>
  <c r="X57" i="9"/>
  <c r="X58" i="9" s="1"/>
  <c r="G14" i="3"/>
  <c r="F14" i="3" s="1"/>
  <c r="G15" i="3"/>
  <c r="F15" i="3" s="1"/>
  <c r="X25" i="10"/>
  <c r="X26" i="10" s="1"/>
  <c r="AE17" i="10"/>
  <c r="D15" i="2" s="1"/>
  <c r="C15" i="2" s="1"/>
  <c r="E15" i="2" s="1"/>
  <c r="G12" i="3"/>
  <c r="F12" i="3" s="1"/>
  <c r="X125" i="7"/>
  <c r="X126" i="7" s="1"/>
  <c r="H16" i="3"/>
  <c r="AE83" i="5"/>
  <c r="D10" i="2" s="1"/>
  <c r="C10" i="2" s="1"/>
  <c r="E10" i="2" s="1"/>
  <c r="AE117" i="7"/>
  <c r="D12" i="2" s="1"/>
  <c r="C12" i="2" s="1"/>
  <c r="E12" i="2" s="1"/>
  <c r="X91" i="5"/>
  <c r="X92" i="5" s="1"/>
  <c r="G10" i="3"/>
  <c r="F10" i="3" s="1"/>
  <c r="AE41" i="6"/>
  <c r="D11" i="2" s="1"/>
  <c r="C11" i="2" s="1"/>
  <c r="E11" i="2" s="1"/>
  <c r="X50" i="4"/>
  <c r="X51" i="4" s="1"/>
  <c r="G9" i="3"/>
  <c r="G13" i="3"/>
  <c r="F13" i="3" s="1"/>
  <c r="X56" i="8"/>
  <c r="X57" i="8" s="1"/>
  <c r="AE4" i="4"/>
  <c r="AE42" i="4" s="1"/>
  <c r="D9" i="2" s="1"/>
  <c r="AC83" i="5"/>
  <c r="AC41" i="6"/>
  <c r="AE5" i="8"/>
  <c r="AE48" i="8" s="1"/>
  <c r="D13" i="2" s="1"/>
  <c r="C13" i="2" s="1"/>
  <c r="E13" i="2" s="1"/>
  <c r="AE4" i="9"/>
  <c r="AE49" i="9" s="1"/>
  <c r="D14" i="2" s="1"/>
  <c r="C14" i="2" s="1"/>
  <c r="E14" i="2" s="1"/>
  <c r="AC117" i="7"/>
  <c r="AD48" i="8"/>
  <c r="G16" i="3" l="1"/>
  <c r="F9" i="3"/>
  <c r="F16" i="3" s="1"/>
  <c r="D16" i="2"/>
  <c r="C9" i="2"/>
  <c r="C16" i="2" l="1"/>
  <c r="E9" i="2"/>
  <c r="E16" i="2" s="1"/>
</calcChain>
</file>

<file path=xl/sharedStrings.xml><?xml version="1.0" encoding="utf-8"?>
<sst xmlns="http://schemas.openxmlformats.org/spreadsheetml/2006/main" count="2567" uniqueCount="348">
  <si>
    <t>【様式４-３】</t>
    <rPh sb="0" eb="3">
      <t>(ヨウシキ</t>
    </rPh>
    <phoneticPr fontId="4"/>
  </si>
  <si>
    <t>Co2排出係数</t>
    <rPh sb="3" eb="5">
      <t>ハイシュツ</t>
    </rPh>
    <rPh sb="5" eb="7">
      <t>ケイスウ</t>
    </rPh>
    <phoneticPr fontId="4"/>
  </si>
  <si>
    <t>電気料金単価</t>
    <rPh sb="0" eb="6">
      <t>デンキリョウキンタンカ</t>
    </rPh>
    <phoneticPr fontId="4"/>
  </si>
  <si>
    <t>エネルギー削減効果算出表内訳書（プロポーザル提案用）</t>
    <rPh sb="5" eb="9">
      <t>サクゲンコウカ</t>
    </rPh>
    <rPh sb="9" eb="11">
      <t>サンシュツ</t>
    </rPh>
    <rPh sb="11" eb="12">
      <t>ヒョウ</t>
    </rPh>
    <rPh sb="12" eb="15">
      <t>ウチワケショ</t>
    </rPh>
    <rPh sb="22" eb="25">
      <t>テイアンヨウ</t>
    </rPh>
    <phoneticPr fontId="4"/>
  </si>
  <si>
    <t>NO.</t>
    <phoneticPr fontId="4"/>
  </si>
  <si>
    <t>名称</t>
    <rPh sb="0" eb="2">
      <t>メイショウ</t>
    </rPh>
    <phoneticPr fontId="4"/>
  </si>
  <si>
    <t>①電力使用量削減効果（kWh/年）</t>
    <rPh sb="1" eb="3">
      <t>デンリョク</t>
    </rPh>
    <rPh sb="3" eb="6">
      <t>シヨウリョウ</t>
    </rPh>
    <rPh sb="6" eb="8">
      <t>サクゲン</t>
    </rPh>
    <rPh sb="8" eb="10">
      <t>コウカ</t>
    </rPh>
    <rPh sb="15" eb="16">
      <t>ネン</t>
    </rPh>
    <phoneticPr fontId="4"/>
  </si>
  <si>
    <t>②電気料金削減効果
（円/年）</t>
    <phoneticPr fontId="4"/>
  </si>
  <si>
    <r>
      <t>③Co2排出量削減効果（ｔ-Co2/kWh/年）
Co2排出係数</t>
    </r>
    <r>
      <rPr>
        <sz val="11"/>
        <color rgb="FFFF0000"/>
        <rFont val="メイリオ"/>
        <family val="3"/>
        <charset val="128"/>
      </rPr>
      <t/>
    </r>
    <rPh sb="4" eb="7">
      <t>ハイシュツリョウ</t>
    </rPh>
    <rPh sb="7" eb="11">
      <t>サクゲンコウカ</t>
    </rPh>
    <rPh sb="30" eb="32">
      <t>ケイスウ</t>
    </rPh>
    <phoneticPr fontId="4"/>
  </si>
  <si>
    <t>D施設群</t>
    <rPh sb="1" eb="4">
      <t>シセツグン</t>
    </rPh>
    <phoneticPr fontId="4"/>
  </si>
  <si>
    <t>鵜崎中継ポンプ場</t>
  </si>
  <si>
    <t>淡路・東浦浄化センター</t>
  </si>
  <si>
    <t>大磯中継ポンプ場</t>
  </si>
  <si>
    <t>津名浄化センター</t>
  </si>
  <si>
    <t>北淡浄化センター</t>
  </si>
  <si>
    <t>一宮浄化センター</t>
  </si>
  <si>
    <t>草香・明神浄化センター</t>
  </si>
  <si>
    <t>小計</t>
    <rPh sb="0" eb="2">
      <t>ショウケイ</t>
    </rPh>
    <phoneticPr fontId="4"/>
  </si>
  <si>
    <t>（注）「①電力使用量削減効果」及び「②Co2排出量削減効果」は小数点以下四捨五入、「③Co2排出量削減効果」は小数点第３位以下を四捨五入し、小数点第２位までを求める。</t>
    <rPh sb="1" eb="2">
      <t>チュウ</t>
    </rPh>
    <rPh sb="15" eb="16">
      <t>オヨ</t>
    </rPh>
    <rPh sb="31" eb="36">
      <t>ショウスウテンイカ</t>
    </rPh>
    <rPh sb="36" eb="40">
      <t>シシャゴニュウ</t>
    </rPh>
    <rPh sb="55" eb="58">
      <t>ショウスウテン</t>
    </rPh>
    <rPh sb="58" eb="59">
      <t>ダイ</t>
    </rPh>
    <rPh sb="60" eb="61">
      <t>イ</t>
    </rPh>
    <rPh sb="61" eb="63">
      <t>イカ</t>
    </rPh>
    <rPh sb="64" eb="68">
      <t>シシャゴニュウ</t>
    </rPh>
    <rPh sb="70" eb="73">
      <t>ショウスウテン</t>
    </rPh>
    <rPh sb="73" eb="74">
      <t>ダイ</t>
    </rPh>
    <rPh sb="75" eb="76">
      <t>イ</t>
    </rPh>
    <rPh sb="79" eb="80">
      <t>モト</t>
    </rPh>
    <phoneticPr fontId="4"/>
  </si>
  <si>
    <t>【様式４－5】</t>
    <rPh sb="1" eb="3">
      <t>ヨウシキ</t>
    </rPh>
    <phoneticPr fontId="4"/>
  </si>
  <si>
    <t>見積額内訳書</t>
    <rPh sb="0" eb="2">
      <t>ミツモリ</t>
    </rPh>
    <rPh sb="2" eb="3">
      <t>ガク</t>
    </rPh>
    <rPh sb="3" eb="6">
      <t>ウチワケショ</t>
    </rPh>
    <phoneticPr fontId="4"/>
  </si>
  <si>
    <r>
      <t>事業名　</t>
    </r>
    <r>
      <rPr>
        <u/>
        <sz val="10.5"/>
        <rFont val="メイリオ"/>
        <family val="3"/>
        <charset val="128"/>
      </rPr>
      <t>　令和７年度淡路市公共施設等照明設備ＬＥＤ化ＥＳＣＯ事業　【D施設群】</t>
    </r>
    <rPh sb="0" eb="2">
      <t>ジギョウ</t>
    </rPh>
    <rPh sb="2" eb="3">
      <t>メイ</t>
    </rPh>
    <rPh sb="35" eb="37">
      <t>シセツ</t>
    </rPh>
    <rPh sb="37" eb="38">
      <t>グン</t>
    </rPh>
    <phoneticPr fontId="4"/>
  </si>
  <si>
    <t>（単位：円）</t>
    <rPh sb="1" eb="3">
      <t>タンイ</t>
    </rPh>
    <rPh sb="4" eb="5">
      <t>エン</t>
    </rPh>
    <phoneticPr fontId="4"/>
  </si>
  <si>
    <t>※入力欄（施設別、項目別に明細を記入すること）</t>
    <rPh sb="1" eb="3">
      <t>ニュウリョク</t>
    </rPh>
    <rPh sb="3" eb="4">
      <t>ラン</t>
    </rPh>
    <rPh sb="5" eb="8">
      <t>シセツベツ</t>
    </rPh>
    <rPh sb="9" eb="11">
      <t>コウモク</t>
    </rPh>
    <rPh sb="11" eb="12">
      <t>ベツ</t>
    </rPh>
    <rPh sb="13" eb="15">
      <t>メイサイ</t>
    </rPh>
    <rPh sb="16" eb="18">
      <t>キニュウ</t>
    </rPh>
    <phoneticPr fontId="4"/>
  </si>
  <si>
    <t>No.</t>
    <phoneticPr fontId="4"/>
  </si>
  <si>
    <t>施設用途</t>
    <rPh sb="0" eb="2">
      <t>シセツ</t>
    </rPh>
    <rPh sb="2" eb="4">
      <t>ヨウト</t>
    </rPh>
    <phoneticPr fontId="13"/>
  </si>
  <si>
    <t>施設名称</t>
    <rPh sb="0" eb="2">
      <t>シセツ</t>
    </rPh>
    <rPh sb="2" eb="4">
      <t>メイショウ</t>
    </rPh>
    <phoneticPr fontId="13"/>
  </si>
  <si>
    <t>数量</t>
    <rPh sb="0" eb="2">
      <t>スウリョウ</t>
    </rPh>
    <phoneticPr fontId="4"/>
  </si>
  <si>
    <t>単位</t>
    <rPh sb="0" eb="2">
      <t>タンイ</t>
    </rPh>
    <phoneticPr fontId="4"/>
  </si>
  <si>
    <t>金額（自動計算）</t>
    <rPh sb="0" eb="2">
      <t>キンガク</t>
    </rPh>
    <rPh sb="3" eb="5">
      <t>ジドウ</t>
    </rPh>
    <rPh sb="5" eb="7">
      <t>ケイサン</t>
    </rPh>
    <phoneticPr fontId="4"/>
  </si>
  <si>
    <t>製品代</t>
    <rPh sb="0" eb="3">
      <t>セイヒンダイ</t>
    </rPh>
    <phoneticPr fontId="4"/>
  </si>
  <si>
    <t>施工費</t>
    <rPh sb="0" eb="3">
      <t>セコウヒ</t>
    </rPh>
    <phoneticPr fontId="4"/>
  </si>
  <si>
    <t>石綿含有対策費</t>
    <rPh sb="0" eb="2">
      <t>イシワタ</t>
    </rPh>
    <rPh sb="2" eb="4">
      <t>ガンユウ</t>
    </rPh>
    <rPh sb="4" eb="7">
      <t>タイサクヒ</t>
    </rPh>
    <phoneticPr fontId="4"/>
  </si>
  <si>
    <t>高所作業費</t>
    <rPh sb="0" eb="2">
      <t>コウショ</t>
    </rPh>
    <rPh sb="2" eb="4">
      <t>サギョウ</t>
    </rPh>
    <rPh sb="4" eb="5">
      <t>ヒ</t>
    </rPh>
    <phoneticPr fontId="4"/>
  </si>
  <si>
    <t>調査設計費</t>
    <rPh sb="0" eb="5">
      <t>チョウサセッケイヒ</t>
    </rPh>
    <phoneticPr fontId="4"/>
  </si>
  <si>
    <t>諸経費</t>
    <rPh sb="0" eb="3">
      <t>ショケイヒ</t>
    </rPh>
    <phoneticPr fontId="4"/>
  </si>
  <si>
    <t>上下水道施設</t>
  </si>
  <si>
    <t>式</t>
    <rPh sb="0" eb="1">
      <t>シキ</t>
    </rPh>
    <phoneticPr fontId="4"/>
  </si>
  <si>
    <t>淡路・東浦浄化センター</t>
    <phoneticPr fontId="4"/>
  </si>
  <si>
    <t>大磯中継ポンプ場</t>
    <phoneticPr fontId="4"/>
  </si>
  <si>
    <t>津名浄化センター</t>
    <phoneticPr fontId="4"/>
  </si>
  <si>
    <t>計</t>
    <rPh sb="0" eb="1">
      <t>ケイ</t>
    </rPh>
    <phoneticPr fontId="4"/>
  </si>
  <si>
    <r>
      <t>（注）見積書（様式４－４）の金額と見積額内訳書（本様式）の金額は必ず一致すること（見積額内訳書に調整額等の値引きや端数処理等の記載は認めない。）。
　　　　　　　　　　事業実施時に想定される費用については、根拠を含め全て見積り額として事業費に見込んでおく</t>
    </r>
    <r>
      <rPr>
        <sz val="10.5"/>
        <color rgb="FFFF0000"/>
        <rFont val="メイリオ"/>
        <family val="3"/>
        <charset val="128"/>
      </rPr>
      <t>こと</t>
    </r>
    <r>
      <rPr>
        <sz val="10.5"/>
        <rFont val="メイリオ"/>
        <family val="3"/>
        <charset val="128"/>
      </rPr>
      <t>。※想定されるアスベスト対策費なども提案時に盛り込んでおく</t>
    </r>
    <r>
      <rPr>
        <sz val="10.5"/>
        <color rgb="FFFF0000"/>
        <rFont val="メイリオ"/>
        <family val="3"/>
        <charset val="128"/>
      </rPr>
      <t>こと</t>
    </r>
    <r>
      <rPr>
        <sz val="10.5"/>
        <rFont val="メイリオ"/>
        <family val="3"/>
        <charset val="128"/>
      </rPr>
      <t>。</t>
    </r>
    <rPh sb="1" eb="2">
      <t>チュウ</t>
    </rPh>
    <rPh sb="7" eb="9">
      <t>ヨウシキ</t>
    </rPh>
    <rPh sb="24" eb="25">
      <t>ホン</t>
    </rPh>
    <rPh sb="25" eb="27">
      <t>ヨウシキ</t>
    </rPh>
    <rPh sb="84" eb="86">
      <t>ジギョウ</t>
    </rPh>
    <rPh sb="86" eb="88">
      <t>ジッシ</t>
    </rPh>
    <rPh sb="88" eb="89">
      <t>ジ</t>
    </rPh>
    <rPh sb="90" eb="92">
      <t>ソウテイ</t>
    </rPh>
    <rPh sb="95" eb="97">
      <t>ヒヨウ</t>
    </rPh>
    <rPh sb="103" eb="105">
      <t>コンキョ</t>
    </rPh>
    <rPh sb="106" eb="107">
      <t>フク</t>
    </rPh>
    <rPh sb="108" eb="109">
      <t>スベ</t>
    </rPh>
    <rPh sb="110" eb="112">
      <t>ミツモ</t>
    </rPh>
    <rPh sb="113" eb="114">
      <t>ガク</t>
    </rPh>
    <rPh sb="117" eb="120">
      <t>ジギョウヒ</t>
    </rPh>
    <rPh sb="121" eb="123">
      <t>ミコ</t>
    </rPh>
    <rPh sb="131" eb="133">
      <t>ソウテイ</t>
    </rPh>
    <rPh sb="141" eb="143">
      <t>タイサク</t>
    </rPh>
    <rPh sb="143" eb="144">
      <t>ヒ</t>
    </rPh>
    <rPh sb="147" eb="150">
      <t>テイアンジ</t>
    </rPh>
    <rPh sb="151" eb="152">
      <t>モ</t>
    </rPh>
    <rPh sb="153" eb="154">
      <t>コ</t>
    </rPh>
    <phoneticPr fontId="4"/>
  </si>
  <si>
    <t>様式4－6　　「鵜崎中継ポンプ場」</t>
    <rPh sb="0" eb="2">
      <t>ヨウシキ</t>
    </rPh>
    <rPh sb="8" eb="10">
      <t>ウザキ</t>
    </rPh>
    <rPh sb="10" eb="12">
      <t>チュウケイ</t>
    </rPh>
    <rPh sb="15" eb="16">
      <t>ジョウ</t>
    </rPh>
    <phoneticPr fontId="18"/>
  </si>
  <si>
    <t>電力単価→</t>
    <phoneticPr fontId="4"/>
  </si>
  <si>
    <t>円</t>
    <rPh sb="0" eb="1">
      <t>エン</t>
    </rPh>
    <phoneticPr fontId="4"/>
  </si>
  <si>
    <t>既存照明</t>
    <rPh sb="0" eb="2">
      <t>キゾン</t>
    </rPh>
    <rPh sb="2" eb="4">
      <t>ショウメイ</t>
    </rPh>
    <phoneticPr fontId="4"/>
  </si>
  <si>
    <t>LED照明</t>
    <rPh sb="3" eb="5">
      <t>ショウメイ</t>
    </rPh>
    <phoneticPr fontId="4"/>
  </si>
  <si>
    <t>試算条件</t>
    <rPh sb="0" eb="4">
      <t>シサンジョウケン</t>
    </rPh>
    <phoneticPr fontId="4"/>
  </si>
  <si>
    <t>年間 消費電気電気代(円)</t>
    <phoneticPr fontId="4"/>
  </si>
  <si>
    <t>年間 削減効果(円)</t>
    <phoneticPr fontId="4"/>
  </si>
  <si>
    <t>Ｎｏ．</t>
  </si>
  <si>
    <t>フロア</t>
  </si>
  <si>
    <t>場所</t>
  </si>
  <si>
    <t>備考</t>
    <rPh sb="0" eb="2">
      <t>ビコウ</t>
    </rPh>
    <phoneticPr fontId="4"/>
  </si>
  <si>
    <t>既設ランプ</t>
    <phoneticPr fontId="4"/>
  </si>
  <si>
    <t>器具仕様</t>
    <rPh sb="0" eb="2">
      <t>キグ</t>
    </rPh>
    <rPh sb="2" eb="4">
      <t>シヨウ</t>
    </rPh>
    <phoneticPr fontId="4"/>
  </si>
  <si>
    <t>消費電力
(W)</t>
    <rPh sb="0" eb="2">
      <t>ショウヒ</t>
    </rPh>
    <rPh sb="2" eb="4">
      <t>デンリョク</t>
    </rPh>
    <phoneticPr fontId="4"/>
  </si>
  <si>
    <t>器具
台数</t>
    <rPh sb="0" eb="2">
      <t>キグ</t>
    </rPh>
    <phoneticPr fontId="4"/>
  </si>
  <si>
    <t>1本あたり
ランプ灯数</t>
    <rPh sb="1" eb="2">
      <t>ホン</t>
    </rPh>
    <rPh sb="9" eb="10">
      <t>アカリ</t>
    </rPh>
    <rPh sb="10" eb="11">
      <t>スウ</t>
    </rPh>
    <phoneticPr fontId="4"/>
  </si>
  <si>
    <t>ランプ
本数</t>
    <rPh sb="4" eb="5">
      <t>ホン</t>
    </rPh>
    <rPh sb="5" eb="6">
      <t>スウ</t>
    </rPh>
    <phoneticPr fontId="4"/>
  </si>
  <si>
    <t>交換方式</t>
    <rPh sb="0" eb="4">
      <t>コウカンホウシキ</t>
    </rPh>
    <phoneticPr fontId="4"/>
  </si>
  <si>
    <t>型番</t>
    <rPh sb="0" eb="2">
      <t>カタバン</t>
    </rPh>
    <phoneticPr fontId="4"/>
  </si>
  <si>
    <t>色温度</t>
    <rPh sb="0" eb="3">
      <t>イロオンド</t>
    </rPh>
    <phoneticPr fontId="4"/>
  </si>
  <si>
    <t>必要光束(lm)　本・台</t>
    <rPh sb="0" eb="2">
      <t>ヒツヨウ</t>
    </rPh>
    <rPh sb="2" eb="4">
      <t>ヒカリタバ</t>
    </rPh>
    <rPh sb="9" eb="10">
      <t>ホン</t>
    </rPh>
    <rPh sb="11" eb="12">
      <t>ダイ</t>
    </rPh>
    <phoneticPr fontId="4"/>
  </si>
  <si>
    <t>光束（lm）　本・台</t>
    <rPh sb="0" eb="2">
      <t>コウソク</t>
    </rPh>
    <rPh sb="7" eb="8">
      <t>ホン</t>
    </rPh>
    <rPh sb="9" eb="10">
      <t>ダイ</t>
    </rPh>
    <phoneticPr fontId="4"/>
  </si>
  <si>
    <t>消費電力(W)</t>
    <rPh sb="0" eb="2">
      <t>ショウヒ</t>
    </rPh>
    <rPh sb="2" eb="4">
      <t>デンリョク</t>
    </rPh>
    <phoneticPr fontId="4"/>
  </si>
  <si>
    <t>本・台数</t>
    <rPh sb="0" eb="1">
      <t>ホン</t>
    </rPh>
    <rPh sb="2" eb="4">
      <t>ダイスウ</t>
    </rPh>
    <phoneticPr fontId="4"/>
  </si>
  <si>
    <t>LED製品代</t>
    <rPh sb="3" eb="5">
      <t>セイヒン</t>
    </rPh>
    <rPh sb="5" eb="6">
      <t>ダイ</t>
    </rPh>
    <phoneticPr fontId="4"/>
  </si>
  <si>
    <t>工事費</t>
    <rPh sb="0" eb="3">
      <t>コウジヒ</t>
    </rPh>
    <phoneticPr fontId="4"/>
  </si>
  <si>
    <t>製品代×台数</t>
    <rPh sb="0" eb="2">
      <t>セイヒン</t>
    </rPh>
    <rPh sb="2" eb="3">
      <t>ダイ</t>
    </rPh>
    <rPh sb="4" eb="6">
      <t>ダイスウ</t>
    </rPh>
    <phoneticPr fontId="4"/>
  </si>
  <si>
    <t>工事費×台数</t>
    <rPh sb="0" eb="2">
      <t>コウジ</t>
    </rPh>
    <rPh sb="2" eb="3">
      <t>ヒ</t>
    </rPh>
    <rPh sb="4" eb="5">
      <t>ダイ</t>
    </rPh>
    <phoneticPr fontId="4"/>
  </si>
  <si>
    <t>使用時間（日）</t>
    <rPh sb="0" eb="2">
      <t>シヨウ</t>
    </rPh>
    <rPh sb="2" eb="4">
      <t>ジカン</t>
    </rPh>
    <rPh sb="5" eb="6">
      <t>ニチ</t>
    </rPh>
    <phoneticPr fontId="4"/>
  </si>
  <si>
    <t>稼働日数（月）</t>
    <rPh sb="0" eb="4">
      <t>カドウニッスウ</t>
    </rPh>
    <rPh sb="5" eb="6">
      <t>ツキ</t>
    </rPh>
    <phoneticPr fontId="4"/>
  </si>
  <si>
    <t>12ヶ月（年）</t>
    <rPh sb="3" eb="4">
      <t>ゲツ</t>
    </rPh>
    <rPh sb="5" eb="6">
      <t>ネン</t>
    </rPh>
    <phoneticPr fontId="4"/>
  </si>
  <si>
    <t>B3F</t>
  </si>
  <si>
    <t>ポンプ室</t>
  </si>
  <si>
    <t>-</t>
  </si>
  <si>
    <t>FL40</t>
  </si>
  <si>
    <t>蛍光灯FL40W  笠付トラフ型 パイプ吊防水</t>
  </si>
  <si>
    <t>昼白色</t>
  </si>
  <si>
    <t>蛍光灯FL40W  笠付トラフ型 非常灯兼用 防水</t>
  </si>
  <si>
    <t>階段室B</t>
  </si>
  <si>
    <t>蛍光灯FL40W  トラフ型 非常灯兼用</t>
  </si>
  <si>
    <t>B2F</t>
  </si>
  <si>
    <t>階段室A</t>
  </si>
  <si>
    <t>スクリーン機械室</t>
  </si>
  <si>
    <t>蛍光灯FL40W  トラフ型 防水ステンレス</t>
  </si>
  <si>
    <t>蛍光灯FL40W  トラフ型 非常灯兼用 パイプ吊</t>
  </si>
  <si>
    <t>蛍光灯FL40W  笠付トラフ型 非常灯兼用 防水パイプ吊</t>
  </si>
  <si>
    <t>配管室</t>
  </si>
  <si>
    <t>蛍光灯FL40W  トラフ型 防水</t>
  </si>
  <si>
    <t>B1F</t>
  </si>
  <si>
    <t>搬入室</t>
  </si>
  <si>
    <t>換気機械室</t>
  </si>
  <si>
    <t>脱臭機室</t>
  </si>
  <si>
    <t>MF400W</t>
  </si>
  <si>
    <t>高天井照明</t>
  </si>
  <si>
    <t>1F</t>
  </si>
  <si>
    <t>便所</t>
  </si>
  <si>
    <t>FL20</t>
  </si>
  <si>
    <t>蛍光灯FL20W  埋込型 幅300mm</t>
  </si>
  <si>
    <t>FDL13</t>
  </si>
  <si>
    <t>埋込ダウンライト Φ150</t>
  </si>
  <si>
    <t>ブラケット</t>
  </si>
  <si>
    <t>倉庫</t>
  </si>
  <si>
    <t>蛍光灯FL40W  笠付トラフ型</t>
  </si>
  <si>
    <t>電気室</t>
  </si>
  <si>
    <t>蛍光灯FL40W  笠付トラフ型 非常灯兼用</t>
  </si>
  <si>
    <t>自家発電機室</t>
  </si>
  <si>
    <t>蛍光灯FL40W  トラフ型</t>
  </si>
  <si>
    <t>搬出入室</t>
  </si>
  <si>
    <t>屋側灯</t>
  </si>
  <si>
    <t>FML18</t>
  </si>
  <si>
    <t>ポーチライト</t>
  </si>
  <si>
    <t>製品代</t>
    <rPh sb="0" eb="2">
      <t>セイヒン</t>
    </rPh>
    <rPh sb="2" eb="3">
      <t>ダイ</t>
    </rPh>
    <phoneticPr fontId="4"/>
  </si>
  <si>
    <t>工事代</t>
    <rPh sb="0" eb="3">
      <t>コウジダイ</t>
    </rPh>
    <phoneticPr fontId="4"/>
  </si>
  <si>
    <t>調査設計費</t>
    <rPh sb="0" eb="2">
      <t>チョウサ</t>
    </rPh>
    <rPh sb="2" eb="4">
      <t>セッケイ</t>
    </rPh>
    <rPh sb="4" eb="5">
      <t>ヒ</t>
    </rPh>
    <phoneticPr fontId="4"/>
  </si>
  <si>
    <t>その他経費</t>
    <rPh sb="2" eb="3">
      <t>タ</t>
    </rPh>
    <rPh sb="3" eb="5">
      <t>ケイヒ</t>
    </rPh>
    <phoneticPr fontId="4"/>
  </si>
  <si>
    <t>総計</t>
    <rPh sb="0" eb="2">
      <t>ソウケイ</t>
    </rPh>
    <phoneticPr fontId="4"/>
  </si>
  <si>
    <t>総計（消費税及び地方消費税込）</t>
    <rPh sb="0" eb="2">
      <t>ソウケイ</t>
    </rPh>
    <rPh sb="3" eb="6">
      <t>ショウヒゼイ</t>
    </rPh>
    <rPh sb="6" eb="7">
      <t>オヨ</t>
    </rPh>
    <rPh sb="8" eb="10">
      <t>チホウ</t>
    </rPh>
    <rPh sb="10" eb="13">
      <t>ショウヒゼイ</t>
    </rPh>
    <rPh sb="13" eb="14">
      <t>コミ</t>
    </rPh>
    <phoneticPr fontId="4"/>
  </si>
  <si>
    <t>様式4－6　　「淡路・東浦浄化センター」</t>
    <rPh sb="0" eb="2">
      <t>ヨウシキ</t>
    </rPh>
    <rPh sb="8" eb="10">
      <t>アワジ</t>
    </rPh>
    <rPh sb="11" eb="13">
      <t>ヒガシウラ</t>
    </rPh>
    <rPh sb="13" eb="15">
      <t>ジョウカ</t>
    </rPh>
    <phoneticPr fontId="18"/>
  </si>
  <si>
    <t>脱水ケーキ搬出室</t>
  </si>
  <si>
    <t>階段通路誘導灯</t>
  </si>
  <si>
    <t>蛍光灯FL40W  トラフ型 防水 耐食</t>
  </si>
  <si>
    <t>前室</t>
  </si>
  <si>
    <t>蛍光灯FL40W  トラフ型 非常兼用</t>
  </si>
  <si>
    <t>B階段室</t>
  </si>
  <si>
    <t>補機室A上部</t>
  </si>
  <si>
    <t>補機室A</t>
  </si>
  <si>
    <t>消火ポンプ室</t>
  </si>
  <si>
    <t>換気機械室A</t>
  </si>
  <si>
    <t>点検歩廊</t>
  </si>
  <si>
    <t>蛍光灯FL40W  笠付トラフ型 防水</t>
  </si>
  <si>
    <t>蛍光灯FL40W  笠付トラフ型 防水 非常兼用</t>
  </si>
  <si>
    <t>ホッパー室</t>
  </si>
  <si>
    <t>換気機械室C</t>
  </si>
  <si>
    <t>補機室B</t>
  </si>
  <si>
    <t>EPS（1）</t>
  </si>
  <si>
    <t>発電機室</t>
  </si>
  <si>
    <t>換気機械室D</t>
  </si>
  <si>
    <t>廊下</t>
  </si>
  <si>
    <t>蛍光灯FL40W  埋込型 幅300mm</t>
  </si>
  <si>
    <t>蛍光灯FL40W  埋込型 幅300mm 非常兼用</t>
  </si>
  <si>
    <t>浴室</t>
  </si>
  <si>
    <t>FDL18</t>
  </si>
  <si>
    <t>浴室灯</t>
  </si>
  <si>
    <t>脱衣室</t>
  </si>
  <si>
    <t>蛍光灯FL40W  直付型 幅230mm 防水</t>
  </si>
  <si>
    <t>書庫</t>
  </si>
  <si>
    <t>蛍光灯FL20W  直付型 幅230mm</t>
  </si>
  <si>
    <t>湯沸室</t>
  </si>
  <si>
    <t>控室</t>
  </si>
  <si>
    <t>宿直室</t>
  </si>
  <si>
    <t>直付シーリング</t>
  </si>
  <si>
    <t>換気機械室B</t>
  </si>
  <si>
    <t>A階段室</t>
  </si>
  <si>
    <t>薬注室</t>
  </si>
  <si>
    <t>脱水機室</t>
  </si>
  <si>
    <t>蛍光灯FL20W  埋込型 幅300mm 非常兼用</t>
  </si>
  <si>
    <t>操作室</t>
  </si>
  <si>
    <t>EPS（2）</t>
  </si>
  <si>
    <t>踏込</t>
  </si>
  <si>
    <t>FDL27</t>
  </si>
  <si>
    <t>風除室</t>
  </si>
  <si>
    <t>事務室</t>
  </si>
  <si>
    <t>会議室</t>
  </si>
  <si>
    <t>水質試験室</t>
  </si>
  <si>
    <t>男子便所</t>
  </si>
  <si>
    <t>女子便所</t>
  </si>
  <si>
    <t>器材庫</t>
  </si>
  <si>
    <t>外部</t>
  </si>
  <si>
    <t>様式4－6　　「大磯機中継ポンプ場」</t>
    <rPh sb="0" eb="2">
      <t>ヨウシキ</t>
    </rPh>
    <phoneticPr fontId="18"/>
  </si>
  <si>
    <t>階段室（A）</t>
    <rPh sb="0" eb="3">
      <t>カイダンシツ</t>
    </rPh>
    <phoneticPr fontId="2"/>
  </si>
  <si>
    <t>蛍光灯FL40W  トラフ型　防水</t>
  </si>
  <si>
    <t>蛍光灯FL40W  トラフ型　非常灯兼用</t>
  </si>
  <si>
    <t>ポンプ室</t>
    <rPh sb="3" eb="4">
      <t>シツ</t>
    </rPh>
    <phoneticPr fontId="2"/>
  </si>
  <si>
    <t>蛍光灯FL40W  笠付トラフ型 パイプ吊</t>
  </si>
  <si>
    <t>蛍光灯FL40W  笠付トラフ型　非常灯兼用</t>
  </si>
  <si>
    <t>階段室（B）</t>
    <rPh sb="0" eb="3">
      <t>カイダンシツ</t>
    </rPh>
    <phoneticPr fontId="2"/>
  </si>
  <si>
    <t>スクリーン室</t>
    <rPh sb="5" eb="6">
      <t>シツ</t>
    </rPh>
    <phoneticPr fontId="2"/>
  </si>
  <si>
    <t>蛍光灯FL40W  トラフ型　ステンレス防水</t>
  </si>
  <si>
    <t>配室</t>
    <rPh sb="0" eb="1">
      <t>ハイ</t>
    </rPh>
    <rPh sb="1" eb="2">
      <t>シツ</t>
    </rPh>
    <phoneticPr fontId="2"/>
  </si>
  <si>
    <t>換気ファン室（B）</t>
    <rPh sb="0" eb="2">
      <t>カンキ</t>
    </rPh>
    <rPh sb="5" eb="6">
      <t>シツ</t>
    </rPh>
    <phoneticPr fontId="2"/>
  </si>
  <si>
    <t>換気ファン室（A）</t>
    <rPh sb="0" eb="2">
      <t>カンキ</t>
    </rPh>
    <rPh sb="5" eb="6">
      <t>シツ</t>
    </rPh>
    <phoneticPr fontId="2"/>
  </si>
  <si>
    <t>脱臭機室</t>
    <rPh sb="0" eb="4">
      <t>ダッシュウキシツ</t>
    </rPh>
    <phoneticPr fontId="2"/>
  </si>
  <si>
    <t>便所</t>
    <rPh sb="0" eb="2">
      <t>ベンジョ</t>
    </rPh>
    <phoneticPr fontId="2"/>
  </si>
  <si>
    <t>倉庫</t>
    <rPh sb="0" eb="2">
      <t>ソウコ</t>
    </rPh>
    <phoneticPr fontId="2"/>
  </si>
  <si>
    <t>蛍光灯FL40W  直付型</t>
  </si>
  <si>
    <t>ゲート操作室</t>
    <rPh sb="3" eb="6">
      <t>ソウサシツ</t>
    </rPh>
    <phoneticPr fontId="2"/>
  </si>
  <si>
    <t>電気室</t>
    <rPh sb="0" eb="3">
      <t>デンキシツ</t>
    </rPh>
    <phoneticPr fontId="2"/>
  </si>
  <si>
    <t>玄関</t>
    <rPh sb="0" eb="2">
      <t>ゲンカン</t>
    </rPh>
    <phoneticPr fontId="2"/>
  </si>
  <si>
    <t>ブラケットφ285</t>
  </si>
  <si>
    <t>搬入室</t>
    <rPh sb="0" eb="3">
      <t>ハンニュウシツ</t>
    </rPh>
    <phoneticPr fontId="2"/>
  </si>
  <si>
    <t>発電機室</t>
    <rPh sb="0" eb="4">
      <t>ハツデンキシツ</t>
    </rPh>
    <phoneticPr fontId="2"/>
  </si>
  <si>
    <t>DS（A）</t>
  </si>
  <si>
    <t>DS（B）</t>
  </si>
  <si>
    <t>様式4－6　　「津名浄化センター」</t>
    <rPh sb="0" eb="2">
      <t>ヨウシキ</t>
    </rPh>
    <phoneticPr fontId="18"/>
  </si>
  <si>
    <t>中間階</t>
    <rPh sb="0" eb="2">
      <t>チュウカン</t>
    </rPh>
    <rPh sb="2" eb="3">
      <t>カイ</t>
    </rPh>
    <phoneticPr fontId="2"/>
  </si>
  <si>
    <t>屋内階段室（1）</t>
    <rPh sb="0" eb="2">
      <t>オクナイ</t>
    </rPh>
    <rPh sb="2" eb="5">
      <t>カイダンシツ</t>
    </rPh>
    <phoneticPr fontId="2"/>
  </si>
  <si>
    <t>階段灯</t>
  </si>
  <si>
    <t>屋内階段室（2）</t>
    <rPh sb="0" eb="2">
      <t>オクナイ</t>
    </rPh>
    <rPh sb="2" eb="5">
      <t>カイダンシツ</t>
    </rPh>
    <phoneticPr fontId="2"/>
  </si>
  <si>
    <t>混合汚泥・余剰　汚泥貯留槽点検床</t>
    <rPh sb="0" eb="2">
      <t>コンゴウ</t>
    </rPh>
    <rPh sb="2" eb="4">
      <t>オデイ</t>
    </rPh>
    <rPh sb="5" eb="7">
      <t>ヨジョウ</t>
    </rPh>
    <rPh sb="8" eb="10">
      <t>オデイ</t>
    </rPh>
    <rPh sb="10" eb="13">
      <t>チョリュウソウ</t>
    </rPh>
    <rPh sb="13" eb="15">
      <t>テンケン</t>
    </rPh>
    <rPh sb="15" eb="16">
      <t>トコ</t>
    </rPh>
    <phoneticPr fontId="2"/>
  </si>
  <si>
    <t>蛍光灯FL40W  トラフ型 防水 非常兼用</t>
  </si>
  <si>
    <t>EV機械室</t>
    <rPh sb="2" eb="5">
      <t>キカイシツ</t>
    </rPh>
    <phoneticPr fontId="2"/>
  </si>
  <si>
    <t>洗浄水槽点検床</t>
    <rPh sb="0" eb="2">
      <t>センジョウ</t>
    </rPh>
    <rPh sb="2" eb="4">
      <t>スイソウ</t>
    </rPh>
    <rPh sb="4" eb="6">
      <t>テンケン</t>
    </rPh>
    <rPh sb="6" eb="7">
      <t>ユカ</t>
    </rPh>
    <phoneticPr fontId="2"/>
  </si>
  <si>
    <t>EVホール</t>
  </si>
  <si>
    <t>消火ポンプ室</t>
    <rPh sb="0" eb="2">
      <t>ショウカ</t>
    </rPh>
    <rPh sb="5" eb="6">
      <t>シツ</t>
    </rPh>
    <phoneticPr fontId="2"/>
  </si>
  <si>
    <t>送風機室</t>
    <rPh sb="0" eb="2">
      <t>ソウフウ</t>
    </rPh>
    <rPh sb="2" eb="3">
      <t>キ</t>
    </rPh>
    <rPh sb="3" eb="4">
      <t>シツ</t>
    </rPh>
    <phoneticPr fontId="2"/>
  </si>
  <si>
    <t>高天井　足場検討</t>
    <rPh sb="0" eb="3">
      <t>タカテンジョウ</t>
    </rPh>
    <rPh sb="4" eb="6">
      <t>アシバ</t>
    </rPh>
    <rPh sb="6" eb="8">
      <t>ケントウ</t>
    </rPh>
    <phoneticPr fontId="17"/>
  </si>
  <si>
    <t>HF300W</t>
  </si>
  <si>
    <t>水銀灯300W 高天井用照明 耐食</t>
  </si>
  <si>
    <t>前室</t>
    <rPh sb="0" eb="2">
      <t>ゼンシツ</t>
    </rPh>
    <phoneticPr fontId="2"/>
  </si>
  <si>
    <t>遠心濃縮機室</t>
    <rPh sb="0" eb="2">
      <t>エンシン</t>
    </rPh>
    <rPh sb="2" eb="4">
      <t>ノウシュク</t>
    </rPh>
    <rPh sb="4" eb="5">
      <t>キ</t>
    </rPh>
    <rPh sb="5" eb="6">
      <t>シツ</t>
    </rPh>
    <phoneticPr fontId="2"/>
  </si>
  <si>
    <t>汚泥分配室</t>
    <rPh sb="0" eb="2">
      <t>オデイ</t>
    </rPh>
    <rPh sb="2" eb="4">
      <t>ブンパイ</t>
    </rPh>
    <rPh sb="4" eb="5">
      <t>シツ</t>
    </rPh>
    <phoneticPr fontId="2"/>
  </si>
  <si>
    <t>屋内階段（1）</t>
    <rPh sb="0" eb="4">
      <t>オクナイカイダン</t>
    </rPh>
    <phoneticPr fontId="2"/>
  </si>
  <si>
    <t>FPL36</t>
  </si>
  <si>
    <t>スクエア照明 埋込型 幅350mm</t>
  </si>
  <si>
    <t>スクエア照明 埋込型 幅450mm</t>
  </si>
  <si>
    <t>女子便所</t>
    <rPh sb="0" eb="4">
      <t>ジョシベンジョ</t>
    </rPh>
    <phoneticPr fontId="2"/>
  </si>
  <si>
    <t>蛍光灯FL40W  埋込型 幅190mm</t>
  </si>
  <si>
    <t>流し元灯</t>
  </si>
  <si>
    <t>男子便所</t>
    <rPh sb="0" eb="4">
      <t>ダンシベンジョ</t>
    </rPh>
    <phoneticPr fontId="2"/>
  </si>
  <si>
    <t>便所前室</t>
    <rPh sb="0" eb="2">
      <t>ベンジョ</t>
    </rPh>
    <rPh sb="2" eb="4">
      <t>ゼンシツ</t>
    </rPh>
    <phoneticPr fontId="2"/>
  </si>
  <si>
    <t>身障者便所</t>
    <rPh sb="0" eb="3">
      <t>シンショウシャ</t>
    </rPh>
    <rPh sb="3" eb="5">
      <t>ベンジョ</t>
    </rPh>
    <phoneticPr fontId="2"/>
  </si>
  <si>
    <t>玄関ホール</t>
    <rPh sb="0" eb="2">
      <t>ゲンカン</t>
    </rPh>
    <phoneticPr fontId="2"/>
  </si>
  <si>
    <t>風除室</t>
    <rPh sb="0" eb="3">
      <t>フウジョシツ</t>
    </rPh>
    <phoneticPr fontId="2"/>
  </si>
  <si>
    <t>湯沸室</t>
    <rPh sb="0" eb="3">
      <t>ユワカシシツ</t>
    </rPh>
    <phoneticPr fontId="2"/>
  </si>
  <si>
    <t>事務室</t>
    <rPh sb="0" eb="3">
      <t>ジムシツ</t>
    </rPh>
    <phoneticPr fontId="2"/>
  </si>
  <si>
    <t>蛍光灯FDL27W  埋込型 幅300mm 非常灯兼用</t>
  </si>
  <si>
    <t>屋内階段（2）</t>
    <rPh sb="0" eb="4">
      <t>オクナイカイダン</t>
    </rPh>
    <phoneticPr fontId="2"/>
  </si>
  <si>
    <t>トラックヤード</t>
  </si>
  <si>
    <t>廊下</t>
    <rPh sb="0" eb="2">
      <t>ロウカ</t>
    </rPh>
    <phoneticPr fontId="2"/>
  </si>
  <si>
    <t>外部</t>
    <rPh sb="0" eb="2">
      <t>ガイブ</t>
    </rPh>
    <phoneticPr fontId="2"/>
  </si>
  <si>
    <t>ブラケット　防水</t>
  </si>
  <si>
    <t>2F</t>
  </si>
  <si>
    <t>自家発電上部</t>
    <rPh sb="0" eb="2">
      <t>ジカ</t>
    </rPh>
    <rPh sb="2" eb="4">
      <t>ハツデン</t>
    </rPh>
    <rPh sb="4" eb="6">
      <t>ジョウブ</t>
    </rPh>
    <phoneticPr fontId="2"/>
  </si>
  <si>
    <t>水銀灯300W 高天井用照明</t>
  </si>
  <si>
    <t>遠心濃縮機室上部</t>
    <rPh sb="0" eb="2">
      <t>エンシン</t>
    </rPh>
    <rPh sb="2" eb="4">
      <t>ノウシュク</t>
    </rPh>
    <rPh sb="4" eb="5">
      <t>キ</t>
    </rPh>
    <rPh sb="5" eb="6">
      <t>シツ</t>
    </rPh>
    <rPh sb="6" eb="8">
      <t>ジョウブ</t>
    </rPh>
    <phoneticPr fontId="2"/>
  </si>
  <si>
    <t>汚泥分配室上部</t>
    <rPh sb="0" eb="2">
      <t>オデイ</t>
    </rPh>
    <rPh sb="2" eb="4">
      <t>ブンパイ</t>
    </rPh>
    <rPh sb="4" eb="5">
      <t>シツ</t>
    </rPh>
    <rPh sb="5" eb="7">
      <t>ジョウブ</t>
    </rPh>
    <phoneticPr fontId="2"/>
  </si>
  <si>
    <t>書庫</t>
    <rPh sb="0" eb="2">
      <t>ショコ</t>
    </rPh>
    <phoneticPr fontId="2"/>
  </si>
  <si>
    <t>器材庫</t>
    <rPh sb="0" eb="3">
      <t>キザイコ</t>
    </rPh>
    <phoneticPr fontId="2"/>
  </si>
  <si>
    <t>蛍光灯FL40W  直付型 幅230mm</t>
  </si>
  <si>
    <t>更衣室（1）</t>
    <rPh sb="0" eb="3">
      <t>コウイシツ</t>
    </rPh>
    <phoneticPr fontId="2"/>
  </si>
  <si>
    <t>更衣室（2）</t>
    <rPh sb="0" eb="3">
      <t>コウイシツ</t>
    </rPh>
    <phoneticPr fontId="2"/>
  </si>
  <si>
    <t>蛍光灯FL40W  直付型 幅150mm</t>
  </si>
  <si>
    <t>会議室</t>
    <rPh sb="0" eb="3">
      <t>カイギシツ</t>
    </rPh>
    <phoneticPr fontId="2"/>
  </si>
  <si>
    <t>脱臭機室上部</t>
    <rPh sb="0" eb="3">
      <t>ダッシュウキ</t>
    </rPh>
    <rPh sb="3" eb="4">
      <t>シツ</t>
    </rPh>
    <rPh sb="4" eb="6">
      <t>ジョウブ</t>
    </rPh>
    <phoneticPr fontId="2"/>
  </si>
  <si>
    <t>水質試験室</t>
    <rPh sb="0" eb="2">
      <t>スイシツ</t>
    </rPh>
    <rPh sb="2" eb="5">
      <t>シケンシツ</t>
    </rPh>
    <phoneticPr fontId="2"/>
  </si>
  <si>
    <t>3F</t>
  </si>
  <si>
    <t>蛍光灯FL40W  笠付トラフ型 非常兼用</t>
  </si>
  <si>
    <t>汚泥脱水機室</t>
    <rPh sb="0" eb="2">
      <t>オデイ</t>
    </rPh>
    <rPh sb="2" eb="4">
      <t>ダッスイ</t>
    </rPh>
    <rPh sb="4" eb="5">
      <t>キ</t>
    </rPh>
    <rPh sb="5" eb="6">
      <t>シツ</t>
    </rPh>
    <phoneticPr fontId="2"/>
  </si>
  <si>
    <t>屋内階段（1）</t>
    <rPh sb="0" eb="2">
      <t>オクナイ</t>
    </rPh>
    <rPh sb="2" eb="4">
      <t>カイダン</t>
    </rPh>
    <phoneticPr fontId="2"/>
  </si>
  <si>
    <t>浴室・脱衣</t>
    <rPh sb="0" eb="2">
      <t>ヨクシツ</t>
    </rPh>
    <rPh sb="3" eb="5">
      <t>ダツイ</t>
    </rPh>
    <phoneticPr fontId="2"/>
  </si>
  <si>
    <t>蛍光灯FL40W  直付型 幅150mm 防水</t>
  </si>
  <si>
    <t>洗濯</t>
    <rPh sb="0" eb="2">
      <t>センタク</t>
    </rPh>
    <phoneticPr fontId="2"/>
  </si>
  <si>
    <t>蛍光灯FL40W  直付型 幅150mm 防水 非常兼用</t>
  </si>
  <si>
    <t>更衣室（4）</t>
    <rPh sb="0" eb="3">
      <t>コウイシツ</t>
    </rPh>
    <phoneticPr fontId="2"/>
  </si>
  <si>
    <t>更衣室（3）</t>
    <rPh sb="0" eb="3">
      <t>コウイシツ</t>
    </rPh>
    <phoneticPr fontId="2"/>
  </si>
  <si>
    <t>作業員控室</t>
    <rPh sb="0" eb="3">
      <t>サギョウイン</t>
    </rPh>
    <rPh sb="3" eb="5">
      <t>ヒカエシツ</t>
    </rPh>
    <phoneticPr fontId="2"/>
  </si>
  <si>
    <t>蛍光灯FL40W  直付型 幅230mm 非常兼用</t>
  </si>
  <si>
    <t>蛍光灯FL40W  直付型 幅150mm 非常兼用</t>
  </si>
  <si>
    <t>仮眠室</t>
    <rPh sb="0" eb="3">
      <t>カミンシツ</t>
    </rPh>
    <phoneticPr fontId="2"/>
  </si>
  <si>
    <t>スクエア照明 直付型</t>
  </si>
  <si>
    <t>食堂</t>
    <rPh sb="0" eb="2">
      <t>ショクドウ</t>
    </rPh>
    <phoneticPr fontId="2"/>
  </si>
  <si>
    <t>RF</t>
  </si>
  <si>
    <t>給気塔</t>
    <rPh sb="0" eb="2">
      <t>キュウキ</t>
    </rPh>
    <rPh sb="2" eb="3">
      <t>トウ</t>
    </rPh>
    <phoneticPr fontId="2"/>
  </si>
  <si>
    <t>様式4－6　　「北淡浄化センター」</t>
    <rPh sb="0" eb="2">
      <t>ヨウシキ</t>
    </rPh>
    <rPh sb="8" eb="10">
      <t>ホクダン</t>
    </rPh>
    <rPh sb="10" eb="12">
      <t>ジョウカ</t>
    </rPh>
    <phoneticPr fontId="18"/>
  </si>
  <si>
    <t>資材倉庫</t>
  </si>
  <si>
    <t>HF32</t>
  </si>
  <si>
    <t>蛍光灯HF32W  トラフ型</t>
  </si>
  <si>
    <t>階段</t>
  </si>
  <si>
    <t>貯水タンク置場</t>
  </si>
  <si>
    <t>蛍光灯HF32W  トラフ型 防水</t>
  </si>
  <si>
    <t>搬出室</t>
  </si>
  <si>
    <t>蛍光灯HF32W  トラフ型 防水 非常兼用</t>
  </si>
  <si>
    <t>蛍光灯HF32W  トラフ型 非常兼用</t>
  </si>
  <si>
    <t>蛍光灯HF32W  埋込型 幅220mm</t>
  </si>
  <si>
    <t>蛍光灯FL20W  直付型 幅150mm</t>
  </si>
  <si>
    <t>水素試験室</t>
  </si>
  <si>
    <t>蛍光灯HF32W  直付型 幅150mm</t>
  </si>
  <si>
    <t>部屋名不明</t>
    <rPh sb="0" eb="3">
      <t>ヘヤメイ</t>
    </rPh>
    <rPh sb="3" eb="5">
      <t>フメイ</t>
    </rPh>
    <phoneticPr fontId="4"/>
  </si>
  <si>
    <t>蛍光灯HF32W  埋込型 幅220mm 非常兼用</t>
  </si>
  <si>
    <t>玄関ホール</t>
  </si>
  <si>
    <t>FPL55</t>
  </si>
  <si>
    <t>埋込スクエア</t>
  </si>
  <si>
    <t>事務室兼作業員控室</t>
  </si>
  <si>
    <t>蛍光灯HF32W  笠付トラフ型</t>
  </si>
  <si>
    <t>蛍光灯HF32W  笠付トラフ型 非常兼用</t>
  </si>
  <si>
    <t>上部</t>
  </si>
  <si>
    <t>高天井　足場検討</t>
    <rPh sb="4" eb="6">
      <t>アシバ</t>
    </rPh>
    <rPh sb="6" eb="8">
      <t>ケントウ</t>
    </rPh>
    <phoneticPr fontId="4"/>
  </si>
  <si>
    <t>HF250W</t>
  </si>
  <si>
    <t>水銀灯250W 高天井用照明</t>
  </si>
  <si>
    <t>1F上部</t>
  </si>
  <si>
    <t>FL32</t>
  </si>
  <si>
    <t>蛍光灯FL32W  トラフ型 防水</t>
  </si>
  <si>
    <t>蛍光灯FL32W  トラフ型 防水 非常兼用</t>
  </si>
  <si>
    <t>庇</t>
  </si>
  <si>
    <t>紫外線制御室</t>
  </si>
  <si>
    <t>蛍光灯FL32W  笠付トラフ型 防水</t>
  </si>
  <si>
    <t>蛍光灯FL32W  笠付トラフ型 防水 非常兼用</t>
  </si>
  <si>
    <t>水路部</t>
  </si>
  <si>
    <t>様式4－6　　「一宮浄化センター」</t>
    <rPh sb="0" eb="2">
      <t>ヨウシキ</t>
    </rPh>
    <rPh sb="8" eb="12">
      <t>イチノミヤジョウカ</t>
    </rPh>
    <phoneticPr fontId="18"/>
  </si>
  <si>
    <t>FLR40</t>
  </si>
  <si>
    <t>蛍光灯FLR40W  埋込型 幅190mm</t>
  </si>
  <si>
    <t>蛍光灯FLR40W  埋込型 幅190mm 非常兼用</t>
  </si>
  <si>
    <t>物入（1）</t>
  </si>
  <si>
    <t>蛍光灯FL20W 片反射型</t>
  </si>
  <si>
    <t>蛍光灯FLR40W  埋込型 幅300mm</t>
  </si>
  <si>
    <t>蛍光灯FLR40W  埋込型 幅300mm 非常兼用</t>
  </si>
  <si>
    <t>玄関</t>
  </si>
  <si>
    <t>玄関・ホール</t>
  </si>
  <si>
    <t>FHT32</t>
  </si>
  <si>
    <t>身障者便所</t>
  </si>
  <si>
    <t>蛍光灯FLR40W  埋込型 幅300mm 防水</t>
  </si>
  <si>
    <t>蛍光灯FL20W  直付型 幅230mm 防水</t>
  </si>
  <si>
    <t>作業員控室</t>
  </si>
  <si>
    <t>蛍光灯FLR40W  直付型 幅230mm</t>
  </si>
  <si>
    <t>蛍光灯FLR40W  直付型 幅230mm 非常兼用</t>
  </si>
  <si>
    <t>仮眠室前室</t>
  </si>
  <si>
    <t>仮眠室</t>
  </si>
  <si>
    <t>器材倉庫（1）</t>
  </si>
  <si>
    <t>蛍光灯FLR40W 片反射型</t>
  </si>
  <si>
    <t>器材倉庫（2）</t>
  </si>
  <si>
    <t>蛍光灯FLR40W  トラフ型</t>
  </si>
  <si>
    <t>蛍光灯FLR40W  トラフ型 非常兼用</t>
  </si>
  <si>
    <t>蛍光灯FLR40W  笠付トラフ型</t>
  </si>
  <si>
    <t>蛍光灯FLR40W  笠付トラフ型 非常兼用</t>
  </si>
  <si>
    <t>器材倉庫（3）</t>
  </si>
  <si>
    <t>蛍光灯FLR40W  トラフ型 非常兼用</t>
    <phoneticPr fontId="4"/>
  </si>
  <si>
    <t>バルコニー</t>
  </si>
  <si>
    <t>書類倉庫</t>
  </si>
  <si>
    <t>蛍光灯FLR40W  直付型 幅150mm</t>
  </si>
  <si>
    <t>階段室</t>
  </si>
  <si>
    <t>物入（2）</t>
  </si>
  <si>
    <t>管理制御室</t>
  </si>
  <si>
    <t>用水・消毒棟</t>
  </si>
  <si>
    <t>蛍光灯FLR40W  トラフ型 防水耐食</t>
  </si>
  <si>
    <t>蛍光灯FLR40W  トラフ型 防水耐食 非常兼用</t>
  </si>
  <si>
    <t>別置非常灯</t>
  </si>
  <si>
    <t>様式4－6　　「 草香・明神浄化センター」</t>
    <rPh sb="0" eb="2">
      <t>ヨウシキ</t>
    </rPh>
    <phoneticPr fontId="18"/>
  </si>
  <si>
    <t>蛍光灯FL40W  コーナーブラケット</t>
  </si>
  <si>
    <t>IL60</t>
  </si>
  <si>
    <t>管理室</t>
  </si>
  <si>
    <t>前処理室</t>
  </si>
  <si>
    <t>ブロワ室</t>
  </si>
  <si>
    <t>処理室</t>
  </si>
  <si>
    <t>屋外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</si>
</sst>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&quot;円&quot;"/>
    <numFmt numFmtId="177" formatCode="#,##0_);[Red]\(#,##0\)"/>
    <numFmt numFmtId="178" formatCode="0_);[Red]\(0\)"/>
    <numFmt numFmtId="179" formatCode="&quot;¥&quot;#,##0_);[Red]\(&quot;¥&quot;#,##0\)"/>
  </numFmts>
  <fonts count="26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sz val="6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1"/>
      <color rgb="FFFF0000"/>
      <name val="メイリオ"/>
      <family val="3"/>
      <charset val="128"/>
    </font>
    <font>
      <b/>
      <sz val="11"/>
      <color theme="1"/>
      <name val="メイリオ"/>
      <family val="3"/>
      <charset val="128"/>
    </font>
    <font>
      <sz val="10.5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sz val="10.5"/>
      <name val="メイリオ"/>
      <family val="3"/>
      <charset val="128"/>
    </font>
    <font>
      <u/>
      <sz val="10.5"/>
      <name val="メイリオ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0.5"/>
      <color rgb="FFFF0000"/>
      <name val="メイリオ"/>
      <family val="3"/>
      <charset val="128"/>
    </font>
    <font>
      <b/>
      <sz val="10.5"/>
      <color theme="1"/>
      <name val="メイリオ"/>
      <family val="3"/>
      <charset val="128"/>
    </font>
    <font>
      <b/>
      <sz val="10.5"/>
      <color rgb="FFFF0000"/>
      <name val="メイリオ"/>
      <family val="3"/>
      <charset val="128"/>
    </font>
    <font>
      <b/>
      <u/>
      <sz val="16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</font>
  </fonts>
  <fills count="1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CE4D6"/>
        <bgColor indexed="64"/>
      </patternFill>
    </fill>
    <fill>
      <patternFill patternType="solid">
        <fgColor rgb="FFFFD966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0" borderId="0">
      <alignment vertical="center"/>
    </xf>
  </cellStyleXfs>
  <cellXfs count="13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>
      <alignment vertical="center"/>
    </xf>
    <xf numFmtId="176" fontId="3" fillId="0" borderId="2" xfId="0" applyNumberFormat="1" applyFont="1" applyBorder="1">
      <alignment vertical="center"/>
    </xf>
    <xf numFmtId="0" fontId="5" fillId="0" borderId="0" xfId="0" applyFont="1" applyAlignment="1">
      <alignment horizont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8" fillId="0" borderId="12" xfId="3" applyFont="1" applyBorder="1" applyAlignment="1">
      <alignment horizontal="center" vertical="center" shrinkToFit="1"/>
    </xf>
    <xf numFmtId="0" fontId="3" fillId="0" borderId="13" xfId="0" applyFont="1" applyBorder="1">
      <alignment vertical="center"/>
    </xf>
    <xf numFmtId="37" fontId="3" fillId="0" borderId="13" xfId="1" applyNumberFormat="1" applyFont="1" applyBorder="1">
      <alignment vertical="center"/>
    </xf>
    <xf numFmtId="4" fontId="3" fillId="0" borderId="14" xfId="0" applyNumberFormat="1" applyFont="1" applyBorder="1">
      <alignment vertical="center"/>
    </xf>
    <xf numFmtId="0" fontId="8" fillId="0" borderId="15" xfId="3" applyFont="1" applyBorder="1" applyAlignment="1">
      <alignment horizontal="center" vertical="center" shrinkToFit="1"/>
    </xf>
    <xf numFmtId="0" fontId="3" fillId="0" borderId="16" xfId="0" applyFont="1" applyBorder="1">
      <alignment vertical="center"/>
    </xf>
    <xf numFmtId="37" fontId="3" fillId="0" borderId="16" xfId="1" applyNumberFormat="1" applyFont="1" applyBorder="1">
      <alignment vertical="center"/>
    </xf>
    <xf numFmtId="4" fontId="3" fillId="0" borderId="17" xfId="0" applyNumberFormat="1" applyFont="1" applyBorder="1">
      <alignment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37" fontId="3" fillId="0" borderId="19" xfId="0" applyNumberFormat="1" applyFont="1" applyBorder="1">
      <alignment vertical="center"/>
    </xf>
    <xf numFmtId="4" fontId="3" fillId="0" borderId="20" xfId="0" applyNumberFormat="1" applyFont="1" applyBorder="1">
      <alignment vertical="center"/>
    </xf>
    <xf numFmtId="0" fontId="8" fillId="0" borderId="0" xfId="0" applyFont="1" applyAlignment="1">
      <alignment horizontal="left" vertical="center" shrinkToFit="1"/>
    </xf>
    <xf numFmtId="38" fontId="8" fillId="0" borderId="0" xfId="1" applyFont="1" applyFill="1" applyAlignment="1">
      <alignment horizontal="center" vertical="center" shrinkToFit="1"/>
    </xf>
    <xf numFmtId="38" fontId="8" fillId="0" borderId="0" xfId="1" applyFont="1" applyFill="1" applyAlignment="1">
      <alignment vertical="center" shrinkToFit="1"/>
    </xf>
    <xf numFmtId="0" fontId="9" fillId="0" borderId="0" xfId="0" applyFont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10" fillId="0" borderId="0" xfId="0" applyFont="1" applyAlignment="1">
      <alignment horizontal="left" vertical="center"/>
    </xf>
    <xf numFmtId="0" fontId="8" fillId="0" borderId="0" xfId="0" applyFont="1" applyAlignment="1">
      <alignment horizontal="right" shrinkToFit="1"/>
    </xf>
    <xf numFmtId="0" fontId="12" fillId="3" borderId="21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shrinkToFit="1"/>
    </xf>
    <xf numFmtId="0" fontId="8" fillId="4" borderId="23" xfId="0" applyFont="1" applyFill="1" applyBorder="1" applyAlignment="1">
      <alignment horizontal="center" vertical="center" shrinkToFit="1"/>
    </xf>
    <xf numFmtId="38" fontId="8" fillId="4" borderId="23" xfId="1" applyFont="1" applyFill="1" applyBorder="1" applyAlignment="1">
      <alignment horizontal="center" vertical="center" shrinkToFit="1"/>
    </xf>
    <xf numFmtId="0" fontId="8" fillId="5" borderId="24" xfId="0" applyFont="1" applyFill="1" applyBorder="1" applyAlignment="1">
      <alignment horizontal="center" vertical="center" shrinkToFit="1"/>
    </xf>
    <xf numFmtId="0" fontId="14" fillId="6" borderId="25" xfId="0" applyFont="1" applyFill="1" applyBorder="1" applyAlignment="1">
      <alignment horizontal="center" vertical="center" shrinkToFit="1"/>
    </xf>
    <xf numFmtId="0" fontId="14" fillId="6" borderId="26" xfId="0" applyFont="1" applyFill="1" applyBorder="1" applyAlignment="1">
      <alignment horizontal="center" vertical="center" shrinkToFit="1"/>
    </xf>
    <xf numFmtId="0" fontId="8" fillId="0" borderId="27" xfId="0" applyFont="1" applyBorder="1" applyAlignment="1">
      <alignment horizontal="center" vertical="center" shrinkToFit="1"/>
    </xf>
    <xf numFmtId="0" fontId="8" fillId="0" borderId="27" xfId="3" applyFont="1" applyBorder="1" applyAlignment="1">
      <alignment vertical="center" shrinkToFit="1"/>
    </xf>
    <xf numFmtId="38" fontId="8" fillId="0" borderId="28" xfId="1" applyFont="1" applyFill="1" applyBorder="1" applyAlignment="1">
      <alignment horizontal="center" vertical="center" shrinkToFit="1"/>
    </xf>
    <xf numFmtId="38" fontId="8" fillId="5" borderId="29" xfId="1" applyFont="1" applyFill="1" applyBorder="1" applyAlignment="1" applyProtection="1">
      <alignment horizontal="right" vertical="center" shrinkToFit="1"/>
      <protection locked="0"/>
    </xf>
    <xf numFmtId="38" fontId="14" fillId="6" borderId="30" xfId="1" applyFont="1" applyFill="1" applyBorder="1" applyAlignment="1" applyProtection="1">
      <alignment horizontal="right" vertical="center" shrinkToFit="1"/>
      <protection locked="0"/>
    </xf>
    <xf numFmtId="38" fontId="14" fillId="6" borderId="28" xfId="1" applyFont="1" applyFill="1" applyBorder="1" applyAlignment="1" applyProtection="1">
      <alignment horizontal="right" vertical="center" shrinkToFit="1"/>
      <protection locked="0"/>
    </xf>
    <xf numFmtId="0" fontId="8" fillId="0" borderId="31" xfId="0" applyFont="1" applyBorder="1" applyAlignment="1">
      <alignment horizontal="center" vertical="center" shrinkToFit="1"/>
    </xf>
    <xf numFmtId="0" fontId="8" fillId="0" borderId="31" xfId="3" applyFont="1" applyBorder="1" applyAlignment="1">
      <alignment vertical="center" shrinkToFit="1"/>
    </xf>
    <xf numFmtId="38" fontId="8" fillId="0" borderId="31" xfId="1" applyFont="1" applyFill="1" applyBorder="1" applyAlignment="1">
      <alignment horizontal="center" vertical="center" shrinkToFit="1"/>
    </xf>
    <xf numFmtId="38" fontId="8" fillId="5" borderId="32" xfId="1" applyFont="1" applyFill="1" applyBorder="1" applyAlignment="1" applyProtection="1">
      <alignment horizontal="right" vertical="center" shrinkToFit="1"/>
      <protection locked="0"/>
    </xf>
    <xf numFmtId="38" fontId="14" fillId="6" borderId="33" xfId="1" applyFont="1" applyFill="1" applyBorder="1" applyAlignment="1" applyProtection="1">
      <alignment horizontal="right" vertical="center" shrinkToFit="1"/>
      <protection locked="0"/>
    </xf>
    <xf numFmtId="38" fontId="14" fillId="6" borderId="31" xfId="1" applyFont="1" applyFill="1" applyBorder="1" applyAlignment="1" applyProtection="1">
      <alignment horizontal="right" vertical="center" shrinkToFit="1"/>
      <protection locked="0"/>
    </xf>
    <xf numFmtId="0" fontId="8" fillId="0" borderId="34" xfId="0" applyFont="1" applyBorder="1" applyAlignment="1">
      <alignment horizontal="center" vertical="center" shrinkToFit="1"/>
    </xf>
    <xf numFmtId="0" fontId="8" fillId="0" borderId="34" xfId="3" applyFont="1" applyBorder="1" applyAlignment="1">
      <alignment vertical="center" shrinkToFit="1"/>
    </xf>
    <xf numFmtId="38" fontId="8" fillId="0" borderId="34" xfId="1" applyFont="1" applyFill="1" applyBorder="1" applyAlignment="1">
      <alignment horizontal="center" vertical="center" shrinkToFit="1"/>
    </xf>
    <xf numFmtId="38" fontId="8" fillId="5" borderId="35" xfId="1" applyFont="1" applyFill="1" applyBorder="1" applyAlignment="1" applyProtection="1">
      <alignment horizontal="right" vertical="center" shrinkToFit="1"/>
      <protection locked="0"/>
    </xf>
    <xf numFmtId="38" fontId="14" fillId="6" borderId="36" xfId="1" applyFont="1" applyFill="1" applyBorder="1" applyAlignment="1" applyProtection="1">
      <alignment horizontal="right" vertical="center" shrinkToFit="1"/>
      <protection locked="0"/>
    </xf>
    <xf numFmtId="38" fontId="14" fillId="6" borderId="34" xfId="1" applyFont="1" applyFill="1" applyBorder="1" applyAlignment="1" applyProtection="1">
      <alignment horizontal="right" vertical="center" shrinkToFit="1"/>
      <protection locked="0"/>
    </xf>
    <xf numFmtId="0" fontId="8" fillId="4" borderId="37" xfId="0" applyFont="1" applyFill="1" applyBorder="1" applyAlignment="1">
      <alignment horizontal="center" vertical="center"/>
    </xf>
    <xf numFmtId="0" fontId="8" fillId="4" borderId="38" xfId="0" applyFont="1" applyFill="1" applyBorder="1" applyAlignment="1">
      <alignment horizontal="center" vertical="center"/>
    </xf>
    <xf numFmtId="38" fontId="15" fillId="5" borderId="39" xfId="1" applyFont="1" applyFill="1" applyBorder="1" applyAlignment="1">
      <alignment horizontal="right" vertical="center"/>
    </xf>
    <xf numFmtId="38" fontId="16" fillId="6" borderId="40" xfId="1" applyFont="1" applyFill="1" applyBorder="1" applyAlignment="1">
      <alignment horizontal="right" vertical="center"/>
    </xf>
    <xf numFmtId="38" fontId="16" fillId="6" borderId="7" xfId="1" applyFont="1" applyFill="1" applyBorder="1" applyAlignment="1">
      <alignment horizontal="right" vertical="center"/>
    </xf>
    <xf numFmtId="0" fontId="10" fillId="7" borderId="0" xfId="0" applyFont="1" applyFill="1" applyAlignment="1">
      <alignment horizontal="center" vertical="center" wrapText="1" shrinkToFit="1"/>
    </xf>
    <xf numFmtId="177" fontId="17" fillId="0" borderId="0" xfId="0" applyNumberFormat="1" applyFont="1">
      <alignment vertical="center"/>
    </xf>
    <xf numFmtId="177" fontId="0" fillId="0" borderId="0" xfId="0" applyNumberForma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center" vertical="center"/>
    </xf>
    <xf numFmtId="0" fontId="0" fillId="8" borderId="0" xfId="0" applyFill="1" applyAlignment="1">
      <alignment horizontal="center" vertical="center" shrinkToFit="1"/>
    </xf>
    <xf numFmtId="9" fontId="2" fillId="0" borderId="0" xfId="2" applyFont="1" applyFill="1" applyAlignment="1">
      <alignment horizontal="center" vertical="center" shrinkToFit="1"/>
    </xf>
    <xf numFmtId="0" fontId="0" fillId="0" borderId="0" xfId="0" applyAlignment="1">
      <alignment horizontal="right" vertical="center" shrinkToFit="1"/>
    </xf>
    <xf numFmtId="0" fontId="19" fillId="5" borderId="0" xfId="0" applyFont="1" applyFill="1" applyAlignment="1">
      <alignment vertical="center" shrinkToFit="1"/>
    </xf>
    <xf numFmtId="178" fontId="0" fillId="0" borderId="0" xfId="0" applyNumberFormat="1" applyAlignment="1">
      <alignment horizontal="right" vertical="center"/>
    </xf>
    <xf numFmtId="179" fontId="0" fillId="0" borderId="0" xfId="0" applyNumberFormat="1">
      <alignment vertical="center"/>
    </xf>
    <xf numFmtId="177" fontId="0" fillId="9" borderId="41" xfId="0" applyNumberFormat="1" applyFill="1" applyBorder="1" applyAlignment="1">
      <alignment horizontal="center" vertical="center"/>
    </xf>
    <xf numFmtId="177" fontId="0" fillId="9" borderId="10" xfId="0" applyNumberFormat="1" applyFill="1" applyBorder="1" applyAlignment="1">
      <alignment horizontal="center" vertical="center"/>
    </xf>
    <xf numFmtId="177" fontId="0" fillId="9" borderId="42" xfId="0" applyNumberFormat="1" applyFill="1" applyBorder="1" applyAlignment="1">
      <alignment horizontal="center" vertical="center"/>
    </xf>
    <xf numFmtId="0" fontId="0" fillId="10" borderId="41" xfId="0" applyFill="1" applyBorder="1" applyAlignment="1">
      <alignment horizontal="center" vertical="center"/>
    </xf>
    <xf numFmtId="0" fontId="0" fillId="10" borderId="10" xfId="0" applyFill="1" applyBorder="1" applyAlignment="1">
      <alignment horizontal="center" vertical="center"/>
    </xf>
    <xf numFmtId="0" fontId="0" fillId="10" borderId="42" xfId="0" applyFill="1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41" xfId="0" applyBorder="1" applyAlignment="1">
      <alignment horizontal="center" vertical="center" shrinkToFit="1"/>
    </xf>
    <xf numFmtId="0" fontId="0" fillId="0" borderId="10" xfId="0" applyBorder="1" applyAlignment="1">
      <alignment horizontal="center" vertical="center" shrinkToFit="1"/>
    </xf>
    <xf numFmtId="0" fontId="0" fillId="0" borderId="42" xfId="0" applyBorder="1" applyAlignment="1">
      <alignment horizontal="center" vertical="center" shrinkToFit="1"/>
    </xf>
    <xf numFmtId="179" fontId="20" fillId="0" borderId="10" xfId="0" applyNumberFormat="1" applyFont="1" applyBorder="1" applyAlignment="1">
      <alignment horizontal="center" vertical="center"/>
    </xf>
    <xf numFmtId="179" fontId="20" fillId="0" borderId="42" xfId="0" applyNumberFormat="1" applyFont="1" applyBorder="1" applyAlignment="1">
      <alignment horizontal="center" vertical="center"/>
    </xf>
    <xf numFmtId="179" fontId="22" fillId="4" borderId="16" xfId="4" applyNumberFormat="1" applyFont="1" applyFill="1" applyBorder="1" applyAlignment="1">
      <alignment horizontal="center" vertical="center" shrinkToFit="1"/>
    </xf>
    <xf numFmtId="177" fontId="0" fillId="11" borderId="26" xfId="0" applyNumberFormat="1" applyFill="1" applyBorder="1" applyAlignment="1">
      <alignment horizontal="center" vertical="center" shrinkToFit="1"/>
    </xf>
    <xf numFmtId="177" fontId="0" fillId="9" borderId="26" xfId="0" applyNumberFormat="1" applyFill="1" applyBorder="1" applyAlignment="1">
      <alignment horizontal="center" vertical="center" shrinkToFit="1"/>
    </xf>
    <xf numFmtId="177" fontId="0" fillId="9" borderId="26" xfId="0" applyNumberFormat="1" applyFill="1" applyBorder="1" applyAlignment="1">
      <alignment horizontal="center" vertical="center" wrapText="1" shrinkToFit="1"/>
    </xf>
    <xf numFmtId="177" fontId="0" fillId="0" borderId="43" xfId="0" applyNumberFormat="1" applyBorder="1" applyAlignment="1">
      <alignment horizontal="center" vertical="center" shrinkToFit="1"/>
    </xf>
    <xf numFmtId="0" fontId="23" fillId="10" borderId="26" xfId="4" applyFont="1" applyFill="1" applyBorder="1" applyAlignment="1">
      <alignment horizontal="center" vertical="center" shrinkToFit="1"/>
    </xf>
    <xf numFmtId="0" fontId="23" fillId="10" borderId="26" xfId="4" applyFont="1" applyFill="1" applyBorder="1" applyAlignment="1">
      <alignment horizontal="center" vertical="center" wrapText="1" shrinkToFit="1"/>
    </xf>
    <xf numFmtId="179" fontId="23" fillId="10" borderId="26" xfId="4" applyNumberFormat="1" applyFont="1" applyFill="1" applyBorder="1" applyAlignment="1">
      <alignment horizontal="center" vertical="center" shrinkToFit="1"/>
    </xf>
    <xf numFmtId="179" fontId="23" fillId="0" borderId="44" xfId="4" applyNumberFormat="1" applyFont="1" applyBorder="1" applyAlignment="1">
      <alignment horizontal="center" vertical="center" shrinkToFit="1"/>
    </xf>
    <xf numFmtId="179" fontId="23" fillId="0" borderId="26" xfId="4" applyNumberFormat="1" applyFont="1" applyBorder="1" applyAlignment="1">
      <alignment horizontal="center" vertical="center" wrapText="1" shrinkToFit="1"/>
    </xf>
    <xf numFmtId="179" fontId="23" fillId="0" borderId="26" xfId="4" applyNumberFormat="1" applyFont="1" applyBorder="1" applyAlignment="1">
      <alignment horizontal="center" vertical="center" shrinkToFit="1"/>
    </xf>
    <xf numFmtId="179" fontId="23" fillId="5" borderId="26" xfId="4" applyNumberFormat="1" applyFont="1" applyFill="1" applyBorder="1" applyAlignment="1">
      <alignment horizontal="center" vertical="center" wrapText="1" shrinkToFit="1"/>
    </xf>
    <xf numFmtId="179" fontId="23" fillId="0" borderId="16" xfId="4" applyNumberFormat="1" applyFont="1" applyBorder="1" applyAlignment="1">
      <alignment horizontal="center" vertical="center" shrinkToFit="1"/>
    </xf>
    <xf numFmtId="179" fontId="22" fillId="4" borderId="45" xfId="4" applyNumberFormat="1" applyFont="1" applyFill="1" applyBorder="1" applyAlignment="1">
      <alignment horizontal="center" vertical="center" shrinkToFit="1"/>
    </xf>
    <xf numFmtId="177" fontId="0" fillId="0" borderId="28" xfId="0" applyNumberFormat="1" applyBorder="1" applyAlignment="1">
      <alignment vertical="center" shrinkToFit="1"/>
    </xf>
    <xf numFmtId="177" fontId="24" fillId="0" borderId="31" xfId="0" applyNumberFormat="1" applyFont="1" applyBorder="1" applyAlignment="1">
      <alignment vertical="center" shrinkToFit="1"/>
    </xf>
    <xf numFmtId="177" fontId="24" fillId="0" borderId="28" xfId="0" applyNumberFormat="1" applyFont="1" applyBorder="1" applyAlignment="1">
      <alignment vertical="center" shrinkToFit="1"/>
    </xf>
    <xf numFmtId="0" fontId="24" fillId="0" borderId="28" xfId="0" applyFont="1" applyBorder="1" applyAlignment="1">
      <alignment vertical="center" shrinkToFit="1"/>
    </xf>
    <xf numFmtId="0" fontId="24" fillId="0" borderId="31" xfId="0" applyFont="1" applyBorder="1" applyAlignment="1">
      <alignment vertical="center" shrinkToFit="1"/>
    </xf>
    <xf numFmtId="0" fontId="24" fillId="0" borderId="43" xfId="0" applyFont="1" applyBorder="1">
      <alignment vertical="center"/>
    </xf>
    <xf numFmtId="0" fontId="25" fillId="0" borderId="28" xfId="4" applyFont="1" applyBorder="1" applyAlignment="1">
      <alignment horizontal="center" vertical="center" shrinkToFit="1"/>
    </xf>
    <xf numFmtId="38" fontId="25" fillId="0" borderId="28" xfId="1" applyFont="1" applyBorder="1" applyAlignment="1">
      <alignment horizontal="center" vertical="center" shrinkToFit="1"/>
    </xf>
    <xf numFmtId="0" fontId="24" fillId="0" borderId="28" xfId="0" applyFont="1" applyBorder="1" applyAlignment="1">
      <alignment horizontal="center" vertical="center"/>
    </xf>
    <xf numFmtId="0" fontId="24" fillId="0" borderId="44" xfId="0" applyFont="1" applyBorder="1" applyAlignment="1">
      <alignment horizontal="center" vertical="center"/>
    </xf>
    <xf numFmtId="179" fontId="25" fillId="5" borderId="28" xfId="1" applyNumberFormat="1" applyFont="1" applyFill="1" applyBorder="1" applyAlignment="1">
      <alignment vertical="center" shrinkToFit="1"/>
    </xf>
    <xf numFmtId="179" fontId="25" fillId="0" borderId="28" xfId="1" applyNumberFormat="1" applyFont="1" applyBorder="1" applyAlignment="1">
      <alignment vertical="center" shrinkToFit="1"/>
    </xf>
    <xf numFmtId="0" fontId="24" fillId="0" borderId="0" xfId="0" applyFont="1">
      <alignment vertical="center"/>
    </xf>
    <xf numFmtId="179" fontId="24" fillId="0" borderId="31" xfId="0" applyNumberFormat="1" applyFont="1" applyBorder="1">
      <alignment vertical="center"/>
    </xf>
    <xf numFmtId="177" fontId="0" fillId="0" borderId="46" xfId="0" applyNumberFormat="1" applyBorder="1" applyAlignment="1">
      <alignment vertical="center" shrinkToFit="1"/>
    </xf>
    <xf numFmtId="177" fontId="24" fillId="0" borderId="46" xfId="0" applyNumberFormat="1" applyFont="1" applyBorder="1" applyAlignment="1">
      <alignment vertical="center" shrinkToFit="1"/>
    </xf>
    <xf numFmtId="0" fontId="24" fillId="0" borderId="0" xfId="0" applyFont="1" applyAlignment="1">
      <alignment horizontal="center" vertical="center" shrinkToFit="1"/>
    </xf>
    <xf numFmtId="179" fontId="24" fillId="0" borderId="0" xfId="0" applyNumberFormat="1" applyFont="1" applyAlignment="1">
      <alignment vertical="center" shrinkToFit="1"/>
    </xf>
    <xf numFmtId="179" fontId="24" fillId="0" borderId="0" xfId="0" applyNumberFormat="1" applyFont="1">
      <alignment vertical="center"/>
    </xf>
    <xf numFmtId="179" fontId="24" fillId="0" borderId="13" xfId="0" applyNumberFormat="1" applyFont="1" applyBorder="1">
      <alignment vertical="center"/>
    </xf>
    <xf numFmtId="179" fontId="0" fillId="0" borderId="0" xfId="0" applyNumberFormat="1" applyAlignment="1">
      <alignment vertical="center" shrinkToFit="1"/>
    </xf>
    <xf numFmtId="179" fontId="20" fillId="12" borderId="41" xfId="0" applyNumberFormat="1" applyFont="1" applyFill="1" applyBorder="1" applyAlignment="1">
      <alignment horizontal="center" vertical="center" shrinkToFit="1"/>
    </xf>
    <xf numFmtId="179" fontId="20" fillId="12" borderId="10" xfId="0" applyNumberFormat="1" applyFont="1" applyFill="1" applyBorder="1" applyAlignment="1">
      <alignment horizontal="center" vertical="center" shrinkToFit="1"/>
    </xf>
    <xf numFmtId="179" fontId="20" fillId="12" borderId="42" xfId="0" applyNumberFormat="1" applyFont="1" applyFill="1" applyBorder="1" applyAlignment="1">
      <alignment horizontal="center" vertical="center" shrinkToFit="1"/>
    </xf>
    <xf numFmtId="179" fontId="0" fillId="0" borderId="13" xfId="0" applyNumberFormat="1" applyBorder="1" applyAlignment="1">
      <alignment vertical="center" shrinkToFit="1"/>
    </xf>
    <xf numFmtId="179" fontId="0" fillId="5" borderId="13" xfId="0" applyNumberFormat="1" applyFill="1" applyBorder="1" applyAlignment="1">
      <alignment vertical="center" shrinkToFit="1"/>
    </xf>
  </cellXfs>
  <cellStyles count="5">
    <cellStyle name="パーセント" xfId="2" builtinId="5"/>
    <cellStyle name="桁区切り" xfId="1" builtinId="6"/>
    <cellStyle name="標準" xfId="0" builtinId="0"/>
    <cellStyle name="標準 2" xfId="4"/>
    <cellStyle name="標準 2 2" xfId="3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r532\BtoB&#20107;&#26989;&#26412;&#37096;\&#12505;&#12531;&#12480;&#12540;\108.&#65324;&#65317;&#65316;&#22823;&#38442;&#25903;&#24215;\&#9632;2024&#24180;&#38306;&#35199;&#23448;&#20844;&#24193;&#12452;&#12531;&#12501;&#12521;\&#9733;&#26696;&#20214;&#19968;&#35239;\&#20196;&#21644;8&#24180;&#24230;\&#12354;&#12288;&#28129;&#36335;&#24066;%20&#31649;&#36001;&#35506;\&#12304;&#27096;&#24335;4-6&#12305;A&#26045;&#35373;&#3267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0367/&#12510;&#12452;%20&#12489;&#12461;&#12517;&#12513;&#12531;&#12488;/&#26862;&#12288;&#20581;&#33267;/&#29983;&#27963;&#29872;&#22659;&#35506;/&#33073;&#28845;&#32032;/&#65324;&#65317;&#65316;&#21270;&#20107;&#26989;/&#28129;&#36335;&#24066;&#29256;/&#23436;&#25104;/&#20462;&#27491;&#29256;/&#12304;&#24179;&#30959;&#37096;&#38263;&#20462;&#27491;&#21453;&#26144;&#12305;&#12304;&#27096;&#24335;4-3,4-5,4-6&#12305;D&#26045;&#35373;&#3267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-３（A施設群）※自動入力欄"/>
      <sheetName val="様式4-5(A施設群)※自動入力欄"/>
      <sheetName val="【様式4-6】市立一宮小学校"/>
      <sheetName val="【様式4-6】一宮公民館"/>
      <sheetName val="【様式4-6】市立多賀小学校"/>
      <sheetName val="【様式4-6】淡路市地域総合センター"/>
      <sheetName val="【様式4-6】青少年センター"/>
      <sheetName val="【様式4-6】市立岩屋中学校"/>
      <sheetName val="【様式4-6】市立石屋小学校"/>
      <sheetName val="【様式4-6】学童保育石屋"/>
      <sheetName val="【様式4-6】岩屋保健センター"/>
      <sheetName val="【様式4-6】松帆アンカレイジパーク"/>
      <sheetName val="【様式4-6】市立北淡中学校"/>
      <sheetName val="【様式4-6】市立北淡小学校"/>
      <sheetName val="【様式4-6】北淡認定こども園"/>
      <sheetName val="【様式4-6】北淡エコプラザ"/>
      <sheetName val="【様式4-6】北淡診療所"/>
    </sheetNames>
    <sheetDataSet>
      <sheetData sheetId="0">
        <row r="2">
          <cell r="D2">
            <v>4.1899999999999999E-4</v>
          </cell>
        </row>
        <row r="3">
          <cell r="D3">
            <v>29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様式4-３ (D施設群)"/>
      <sheetName val="様式4-5(D施設群 )"/>
      <sheetName val="【様式4-6】鵜崎中継ポンプ場"/>
      <sheetName val="【様式4-6】淡路・東浦浄化センター"/>
      <sheetName val="【様式4-6】大磯機中継ポンプ場"/>
      <sheetName val="【様式4-6】 津名浄化センター"/>
      <sheetName val="【様式4-6】 北淡浄化センター"/>
      <sheetName val="【様式4-6】 一宮浄化センター"/>
      <sheetName val="【様式4-6】 草香・明神浄化センター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17"/>
  <sheetViews>
    <sheetView tabSelected="1" view="pageBreakPreview" zoomScale="60" zoomScaleNormal="70" workbookViewId="0">
      <selection activeCell="A8" sqref="A8:E8"/>
    </sheetView>
  </sheetViews>
  <sheetFormatPr defaultColWidth="9" defaultRowHeight="18.75" x14ac:dyDescent="0.4"/>
  <cols>
    <col min="1" max="1" width="5.5" style="1" customWidth="1"/>
    <col min="2" max="2" width="39.125" style="1" customWidth="1"/>
    <col min="3" max="5" width="20.625" style="1" customWidth="1"/>
    <col min="6" max="16384" width="9" style="1"/>
  </cols>
  <sheetData>
    <row r="1" spans="1:5" ht="19.5" thickBot="1" x14ac:dyDescent="0.45">
      <c r="A1" s="1" t="s">
        <v>0</v>
      </c>
    </row>
    <row r="2" spans="1:5" ht="25.5" customHeight="1" thickBot="1" x14ac:dyDescent="0.45">
      <c r="C2" s="2" t="s">
        <v>1</v>
      </c>
      <c r="D2" s="3">
        <f>'[1]様式4-３（A施設群）※自動入力欄'!D2</f>
        <v>4.1899999999999999E-4</v>
      </c>
    </row>
    <row r="3" spans="1:5" ht="25.5" customHeight="1" thickBot="1" x14ac:dyDescent="0.45">
      <c r="C3" s="2" t="s">
        <v>2</v>
      </c>
      <c r="D3" s="4">
        <f>'[1]様式4-３（A施設群）※自動入力欄'!D3</f>
        <v>29</v>
      </c>
    </row>
    <row r="4" spans="1:5" ht="25.5" customHeight="1" x14ac:dyDescent="0.4">
      <c r="A4" s="5" t="s">
        <v>3</v>
      </c>
      <c r="B4" s="5"/>
      <c r="C4" s="5"/>
      <c r="D4" s="5"/>
      <c r="E4" s="5"/>
    </row>
    <row r="5" spans="1:5" ht="25.5" customHeight="1" thickBot="1" x14ac:dyDescent="0.45">
      <c r="A5" s="5"/>
      <c r="B5" s="5"/>
      <c r="C5" s="5"/>
      <c r="D5" s="5"/>
      <c r="E5" s="5"/>
    </row>
    <row r="6" spans="1:5" ht="71.25" customHeight="1" x14ac:dyDescent="0.4">
      <c r="A6" s="6" t="s">
        <v>4</v>
      </c>
      <c r="B6" s="7" t="s">
        <v>5</v>
      </c>
      <c r="C6" s="8" t="s">
        <v>6</v>
      </c>
      <c r="D6" s="8" t="s">
        <v>7</v>
      </c>
      <c r="E6" s="9" t="s">
        <v>8</v>
      </c>
    </row>
    <row r="7" spans="1:5" ht="21" customHeight="1" x14ac:dyDescent="0.4">
      <c r="A7" s="10"/>
      <c r="B7" s="11"/>
      <c r="C7" s="12"/>
      <c r="D7" s="12" t="str">
        <f>CONCATENATE("【①×",$D$3,"円/kWh】")</f>
        <v>【①×29円/kWh】</v>
      </c>
      <c r="E7" s="13" t="str">
        <f>CONCATENATE(TEXT(D2*1000, "0.000"),"kg-Co2/kWh")</f>
        <v>0.419kg-Co2/kWh</v>
      </c>
    </row>
    <row r="8" spans="1:5" ht="21" customHeight="1" x14ac:dyDescent="0.4">
      <c r="A8" s="14" t="s">
        <v>9</v>
      </c>
      <c r="B8" s="15"/>
      <c r="C8" s="15"/>
      <c r="D8" s="15"/>
      <c r="E8" s="16"/>
    </row>
    <row r="9" spans="1:5" ht="25.5" customHeight="1" x14ac:dyDescent="0.4">
      <c r="A9" s="17">
        <v>43</v>
      </c>
      <c r="B9" s="18" t="s">
        <v>10</v>
      </c>
      <c r="C9" s="19">
        <f>D9/$D$3</f>
        <v>16824.671999999999</v>
      </c>
      <c r="D9" s="19">
        <f>'【様式4-6】鵜崎中継ポンプ場'!AE42</f>
        <v>487915.48800000001</v>
      </c>
      <c r="E9" s="20">
        <f t="shared" ref="E9:E15" si="0">ROUND($C9*$D$2,2)</f>
        <v>7.05</v>
      </c>
    </row>
    <row r="10" spans="1:5" ht="25.5" customHeight="1" x14ac:dyDescent="0.4">
      <c r="A10" s="17">
        <v>44</v>
      </c>
      <c r="B10" s="18" t="s">
        <v>11</v>
      </c>
      <c r="C10" s="19">
        <f t="shared" ref="C10:C15" si="1">D10/$D$3</f>
        <v>55740.960000000006</v>
      </c>
      <c r="D10" s="19">
        <f>'【様式4-6】淡路・東浦浄化センター'!AE83</f>
        <v>1616487.84</v>
      </c>
      <c r="E10" s="20">
        <f t="shared" si="0"/>
        <v>23.36</v>
      </c>
    </row>
    <row r="11" spans="1:5" ht="25.5" customHeight="1" x14ac:dyDescent="0.4">
      <c r="A11" s="17">
        <v>45</v>
      </c>
      <c r="B11" s="18" t="s">
        <v>12</v>
      </c>
      <c r="C11" s="19">
        <f t="shared" si="1"/>
        <v>16127.423999999997</v>
      </c>
      <c r="D11" s="19">
        <f>'【様式4-6】大磯機中継ポンプ場'!AE41</f>
        <v>467695.29599999991</v>
      </c>
      <c r="E11" s="20">
        <f t="shared" si="0"/>
        <v>6.76</v>
      </c>
    </row>
    <row r="12" spans="1:5" ht="25.5" customHeight="1" x14ac:dyDescent="0.4">
      <c r="A12" s="17">
        <v>46</v>
      </c>
      <c r="B12" s="18" t="s">
        <v>13</v>
      </c>
      <c r="C12" s="19">
        <f t="shared" si="1"/>
        <v>90600.767999999953</v>
      </c>
      <c r="D12" s="19">
        <f>'【様式4-6】 津名浄化センター'!AE117</f>
        <v>2627422.2719999985</v>
      </c>
      <c r="E12" s="20">
        <f t="shared" si="0"/>
        <v>37.96</v>
      </c>
    </row>
    <row r="13" spans="1:5" ht="25.5" customHeight="1" x14ac:dyDescent="0.4">
      <c r="A13" s="17">
        <v>47</v>
      </c>
      <c r="B13" s="18" t="s">
        <v>14</v>
      </c>
      <c r="C13" s="19">
        <f t="shared" si="1"/>
        <v>25448.256000000016</v>
      </c>
      <c r="D13" s="19">
        <f>'【様式4-6】 北淡浄化センター'!AE48</f>
        <v>737999.42400000046</v>
      </c>
      <c r="E13" s="20">
        <f t="shared" si="0"/>
        <v>10.66</v>
      </c>
    </row>
    <row r="14" spans="1:5" ht="25.5" customHeight="1" x14ac:dyDescent="0.4">
      <c r="A14" s="17">
        <v>48</v>
      </c>
      <c r="B14" s="18" t="s">
        <v>15</v>
      </c>
      <c r="C14" s="19">
        <f t="shared" si="1"/>
        <v>20272.032000000003</v>
      </c>
      <c r="D14" s="19">
        <f>'【様式4-6】 一宮浄化センター'!AE49</f>
        <v>587888.92800000007</v>
      </c>
      <c r="E14" s="20">
        <f t="shared" si="0"/>
        <v>8.49</v>
      </c>
    </row>
    <row r="15" spans="1:5" ht="25.5" customHeight="1" thickBot="1" x14ac:dyDescent="0.45">
      <c r="A15" s="21">
        <v>49</v>
      </c>
      <c r="B15" s="22" t="s">
        <v>16</v>
      </c>
      <c r="C15" s="19">
        <f t="shared" si="1"/>
        <v>5707.5839999999998</v>
      </c>
      <c r="D15" s="23">
        <f>'【様式4-6】 草香・明神浄化センター'!AE17</f>
        <v>165519.93599999999</v>
      </c>
      <c r="E15" s="24">
        <f t="shared" si="0"/>
        <v>2.39</v>
      </c>
    </row>
    <row r="16" spans="1:5" ht="25.5" customHeight="1" thickTop="1" thickBot="1" x14ac:dyDescent="0.45">
      <c r="A16" s="25" t="s">
        <v>17</v>
      </c>
      <c r="B16" s="26"/>
      <c r="C16" s="27">
        <f>SUM(C9:C15)</f>
        <v>230721.696</v>
      </c>
      <c r="D16" s="27">
        <f>SUM(D9:D15)</f>
        <v>6690929.1839999994</v>
      </c>
      <c r="E16" s="28">
        <f>SUM(E9:E15)</f>
        <v>96.669999999999987</v>
      </c>
    </row>
    <row r="17" spans="1:1" x14ac:dyDescent="0.4">
      <c r="A17" s="1" t="s">
        <v>18</v>
      </c>
    </row>
  </sheetData>
  <mergeCells count="5">
    <mergeCell ref="A4:E5"/>
    <mergeCell ref="A6:A7"/>
    <mergeCell ref="B6:B7"/>
    <mergeCell ref="A8:E8"/>
    <mergeCell ref="A16:B16"/>
  </mergeCells>
  <phoneticPr fontId="4"/>
  <pageMargins left="0.7" right="0.7" top="0.75" bottom="0.75" header="0.3" footer="0.3"/>
  <pageSetup paperSize="9" scale="7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.75" x14ac:dyDescent="0.4"/>
  <sheetData/>
  <phoneticPr fontId="4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view="pageBreakPreview" zoomScaleNormal="100" zoomScaleSheetLayoutView="100" workbookViewId="0">
      <selection activeCell="A8" sqref="A8:E8"/>
    </sheetView>
  </sheetViews>
  <sheetFormatPr defaultRowHeight="18.75" x14ac:dyDescent="0.4"/>
  <cols>
    <col min="3" max="3" width="28" bestFit="1" customWidth="1"/>
    <col min="6" max="6" width="16.5" customWidth="1"/>
    <col min="7" max="12" width="13.75" customWidth="1"/>
  </cols>
  <sheetData>
    <row r="1" spans="1:12" x14ac:dyDescent="0.4">
      <c r="A1" s="29" t="s">
        <v>19</v>
      </c>
      <c r="B1" s="29"/>
      <c r="C1" s="29"/>
      <c r="D1" s="30"/>
      <c r="E1" s="31"/>
      <c r="F1" s="31"/>
    </row>
    <row r="2" spans="1:12" ht="22.5" x14ac:dyDescent="0.4">
      <c r="A2" s="32"/>
      <c r="B2" s="32"/>
      <c r="C2" s="32"/>
      <c r="D2" s="32"/>
      <c r="E2" s="32"/>
      <c r="F2" s="32"/>
    </row>
    <row r="3" spans="1:12" ht="22.5" x14ac:dyDescent="0.4">
      <c r="A3" s="33" t="s">
        <v>20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</row>
    <row r="4" spans="1:12" x14ac:dyDescent="0.4">
      <c r="A4" s="34"/>
      <c r="B4" s="34"/>
      <c r="C4" s="34"/>
      <c r="D4" s="34"/>
      <c r="E4" s="34"/>
      <c r="F4" s="34"/>
    </row>
    <row r="5" spans="1:12" x14ac:dyDescent="0.4">
      <c r="A5" s="35" t="s">
        <v>21</v>
      </c>
      <c r="B5" s="34"/>
      <c r="C5" s="34"/>
      <c r="D5" s="34"/>
      <c r="E5" s="34"/>
      <c r="F5" s="34"/>
    </row>
    <row r="6" spans="1:12" x14ac:dyDescent="0.4">
      <c r="A6" s="34"/>
      <c r="B6" s="34"/>
      <c r="C6" s="34"/>
      <c r="D6" s="34"/>
      <c r="E6" s="34"/>
      <c r="F6" s="34"/>
    </row>
    <row r="7" spans="1:12" ht="19.5" thickBot="1" x14ac:dyDescent="0.45">
      <c r="A7" s="29"/>
      <c r="B7" s="29"/>
      <c r="C7" s="29"/>
      <c r="D7" s="30"/>
      <c r="E7" s="31"/>
      <c r="F7" s="36" t="s">
        <v>22</v>
      </c>
      <c r="G7" s="37" t="s">
        <v>23</v>
      </c>
      <c r="H7" s="37"/>
      <c r="I7" s="37"/>
      <c r="J7" s="37"/>
      <c r="K7" s="37"/>
      <c r="L7" s="37"/>
    </row>
    <row r="8" spans="1:12" ht="19.5" thickBot="1" x14ac:dyDescent="0.45">
      <c r="A8" s="38" t="s">
        <v>24</v>
      </c>
      <c r="B8" s="39" t="s">
        <v>25</v>
      </c>
      <c r="C8" s="39" t="s">
        <v>26</v>
      </c>
      <c r="D8" s="40" t="s">
        <v>27</v>
      </c>
      <c r="E8" s="40" t="s">
        <v>28</v>
      </c>
      <c r="F8" s="41" t="s">
        <v>29</v>
      </c>
      <c r="G8" s="42" t="s">
        <v>30</v>
      </c>
      <c r="H8" s="43" t="s">
        <v>31</v>
      </c>
      <c r="I8" s="43" t="s">
        <v>32</v>
      </c>
      <c r="J8" s="43" t="s">
        <v>33</v>
      </c>
      <c r="K8" s="43" t="s">
        <v>34</v>
      </c>
      <c r="L8" s="43" t="s">
        <v>35</v>
      </c>
    </row>
    <row r="9" spans="1:12" ht="19.5" thickTop="1" x14ac:dyDescent="0.4">
      <c r="A9" s="44">
        <v>43</v>
      </c>
      <c r="B9" s="44" t="s">
        <v>36</v>
      </c>
      <c r="C9" s="45" t="s">
        <v>10</v>
      </c>
      <c r="D9" s="46">
        <v>1</v>
      </c>
      <c r="E9" s="46" t="s">
        <v>37</v>
      </c>
      <c r="F9" s="47">
        <f t="shared" ref="F9:F15" si="0">SUM(G9:L9)</f>
        <v>0</v>
      </c>
      <c r="G9" s="48">
        <f>'【様式4-6】鵜崎中継ポンプ場'!X44</f>
        <v>0</v>
      </c>
      <c r="H9" s="49">
        <f>'【様式4-6】鵜崎中継ポンプ場'!X45</f>
        <v>0</v>
      </c>
      <c r="I9" s="49">
        <f>'【様式4-6】鵜崎中継ポンプ場'!X46</f>
        <v>0</v>
      </c>
      <c r="J9" s="49">
        <f>'【様式4-6】鵜崎中継ポンプ場'!X47</f>
        <v>0</v>
      </c>
      <c r="K9" s="49">
        <f>'【様式4-6】鵜崎中継ポンプ場'!X48</f>
        <v>0</v>
      </c>
      <c r="L9" s="49">
        <f>'【様式4-6】鵜崎中継ポンプ場'!X49</f>
        <v>0</v>
      </c>
    </row>
    <row r="10" spans="1:12" x14ac:dyDescent="0.4">
      <c r="A10" s="50">
        <v>44</v>
      </c>
      <c r="B10" s="50" t="s">
        <v>36</v>
      </c>
      <c r="C10" s="51" t="s">
        <v>38</v>
      </c>
      <c r="D10" s="52">
        <v>1</v>
      </c>
      <c r="E10" s="52" t="s">
        <v>37</v>
      </c>
      <c r="F10" s="53">
        <f t="shared" si="0"/>
        <v>0</v>
      </c>
      <c r="G10" s="54">
        <f>'【様式4-6】淡路・東浦浄化センター'!X85</f>
        <v>0</v>
      </c>
      <c r="H10" s="55">
        <f>'【様式4-6】淡路・東浦浄化センター'!X86</f>
        <v>0</v>
      </c>
      <c r="I10" s="55">
        <f>'【様式4-6】淡路・東浦浄化センター'!X87</f>
        <v>0</v>
      </c>
      <c r="J10" s="55">
        <f>'【様式4-6】淡路・東浦浄化センター'!X88</f>
        <v>0</v>
      </c>
      <c r="K10" s="55">
        <f>'【様式4-6】淡路・東浦浄化センター'!X89</f>
        <v>0</v>
      </c>
      <c r="L10" s="55">
        <f>'【様式4-6】淡路・東浦浄化センター'!X90</f>
        <v>0</v>
      </c>
    </row>
    <row r="11" spans="1:12" x14ac:dyDescent="0.4">
      <c r="A11" s="50">
        <v>45</v>
      </c>
      <c r="B11" s="50" t="s">
        <v>36</v>
      </c>
      <c r="C11" s="51" t="s">
        <v>39</v>
      </c>
      <c r="D11" s="52">
        <v>1</v>
      </c>
      <c r="E11" s="52" t="s">
        <v>37</v>
      </c>
      <c r="F11" s="53">
        <f t="shared" si="0"/>
        <v>0</v>
      </c>
      <c r="G11" s="54">
        <f>'【様式4-6】大磯機中継ポンプ場'!X43</f>
        <v>0</v>
      </c>
      <c r="H11" s="55">
        <f>'【様式4-6】大磯機中継ポンプ場'!X44</f>
        <v>0</v>
      </c>
      <c r="I11" s="55">
        <f>'【様式4-6】大磯機中継ポンプ場'!X45</f>
        <v>0</v>
      </c>
      <c r="J11" s="55">
        <f>'【様式4-6】大磯機中継ポンプ場'!X46</f>
        <v>0</v>
      </c>
      <c r="K11" s="55">
        <f>'【様式4-6】大磯機中継ポンプ場'!X47</f>
        <v>0</v>
      </c>
      <c r="L11" s="55">
        <f>'【様式4-6】大磯機中継ポンプ場'!X48</f>
        <v>0</v>
      </c>
    </row>
    <row r="12" spans="1:12" x14ac:dyDescent="0.4">
      <c r="A12" s="50">
        <v>46</v>
      </c>
      <c r="B12" s="50" t="s">
        <v>36</v>
      </c>
      <c r="C12" s="51" t="s">
        <v>40</v>
      </c>
      <c r="D12" s="52">
        <v>1</v>
      </c>
      <c r="E12" s="52" t="s">
        <v>37</v>
      </c>
      <c r="F12" s="53">
        <f t="shared" si="0"/>
        <v>0</v>
      </c>
      <c r="G12" s="54">
        <f>'【様式4-6】 津名浄化センター'!X119</f>
        <v>0</v>
      </c>
      <c r="H12" s="55">
        <f>'【様式4-6】 津名浄化センター'!X120</f>
        <v>0</v>
      </c>
      <c r="I12" s="55">
        <f>'【様式4-6】 津名浄化センター'!X121</f>
        <v>0</v>
      </c>
      <c r="J12" s="55">
        <f>'【様式4-6】 津名浄化センター'!X122</f>
        <v>0</v>
      </c>
      <c r="K12" s="55">
        <f>'【様式4-6】 津名浄化センター'!X123</f>
        <v>0</v>
      </c>
      <c r="L12" s="55">
        <f>'【様式4-6】 津名浄化センター'!X124</f>
        <v>0</v>
      </c>
    </row>
    <row r="13" spans="1:12" x14ac:dyDescent="0.4">
      <c r="A13" s="50">
        <v>47</v>
      </c>
      <c r="B13" s="50" t="s">
        <v>36</v>
      </c>
      <c r="C13" s="51" t="s">
        <v>14</v>
      </c>
      <c r="D13" s="52">
        <v>1</v>
      </c>
      <c r="E13" s="52" t="s">
        <v>37</v>
      </c>
      <c r="F13" s="53">
        <f t="shared" si="0"/>
        <v>0</v>
      </c>
      <c r="G13" s="54">
        <f>'【様式4-6】 北淡浄化センター'!X50</f>
        <v>0</v>
      </c>
      <c r="H13" s="55">
        <f>'【様式4-6】 北淡浄化センター'!X51</f>
        <v>0</v>
      </c>
      <c r="I13" s="55">
        <f>'【様式4-6】 北淡浄化センター'!X52</f>
        <v>0</v>
      </c>
      <c r="J13" s="55">
        <f>'【様式4-6】 北淡浄化センター'!X53</f>
        <v>0</v>
      </c>
      <c r="K13" s="55">
        <f>'【様式4-6】 北淡浄化センター'!X54</f>
        <v>0</v>
      </c>
      <c r="L13" s="55">
        <f>'【様式4-6】 北淡浄化センター'!X55</f>
        <v>0</v>
      </c>
    </row>
    <row r="14" spans="1:12" x14ac:dyDescent="0.4">
      <c r="A14" s="50">
        <v>48</v>
      </c>
      <c r="B14" s="50" t="s">
        <v>36</v>
      </c>
      <c r="C14" s="51" t="s">
        <v>15</v>
      </c>
      <c r="D14" s="52">
        <v>1</v>
      </c>
      <c r="E14" s="52" t="s">
        <v>37</v>
      </c>
      <c r="F14" s="53">
        <f t="shared" si="0"/>
        <v>0</v>
      </c>
      <c r="G14" s="54">
        <f>'【様式4-6】 一宮浄化センター'!X51</f>
        <v>0</v>
      </c>
      <c r="H14" s="55">
        <f>'【様式4-6】 一宮浄化センター'!X52</f>
        <v>0</v>
      </c>
      <c r="I14" s="55">
        <f>'【様式4-6】 一宮浄化センター'!X53</f>
        <v>0</v>
      </c>
      <c r="J14" s="55">
        <f>'【様式4-6】 一宮浄化センター'!X54</f>
        <v>0</v>
      </c>
      <c r="K14" s="55">
        <f>'【様式4-6】 一宮浄化センター'!X55</f>
        <v>0</v>
      </c>
      <c r="L14" s="55">
        <f>'【様式4-6】 一宮浄化センター'!X56</f>
        <v>0</v>
      </c>
    </row>
    <row r="15" spans="1:12" ht="19.5" thickBot="1" x14ac:dyDescent="0.45">
      <c r="A15" s="56">
        <v>49</v>
      </c>
      <c r="B15" s="56" t="s">
        <v>36</v>
      </c>
      <c r="C15" s="57" t="s">
        <v>16</v>
      </c>
      <c r="D15" s="58">
        <v>1</v>
      </c>
      <c r="E15" s="58" t="s">
        <v>37</v>
      </c>
      <c r="F15" s="59">
        <f t="shared" si="0"/>
        <v>0</v>
      </c>
      <c r="G15" s="60">
        <f>'【様式4-6】 草香・明神浄化センター'!X19</f>
        <v>0</v>
      </c>
      <c r="H15" s="61">
        <f>'【様式4-6】 草香・明神浄化センター'!X20</f>
        <v>0</v>
      </c>
      <c r="I15" s="61">
        <f>'【様式4-6】 草香・明神浄化センター'!X21</f>
        <v>0</v>
      </c>
      <c r="J15" s="61">
        <f>'【様式4-6】 草香・明神浄化センター'!X22</f>
        <v>0</v>
      </c>
      <c r="K15" s="61">
        <f>'【様式4-6】 草香・明神浄化センター'!X23</f>
        <v>0</v>
      </c>
      <c r="L15" s="61">
        <f>'【様式4-6】 草香・明神浄化センター'!X24</f>
        <v>0</v>
      </c>
    </row>
    <row r="16" spans="1:12" ht="20.25" thickTop="1" thickBot="1" x14ac:dyDescent="0.45">
      <c r="A16" s="62" t="s">
        <v>41</v>
      </c>
      <c r="B16" s="63"/>
      <c r="C16" s="63"/>
      <c r="D16" s="63"/>
      <c r="E16" s="63"/>
      <c r="F16" s="64">
        <f t="shared" ref="F16:L16" si="1">SUM(F9:F15)</f>
        <v>0</v>
      </c>
      <c r="G16" s="65">
        <f t="shared" si="1"/>
        <v>0</v>
      </c>
      <c r="H16" s="66">
        <f t="shared" si="1"/>
        <v>0</v>
      </c>
      <c r="I16" s="66">
        <f t="shared" si="1"/>
        <v>0</v>
      </c>
      <c r="J16" s="66">
        <f t="shared" si="1"/>
        <v>0</v>
      </c>
      <c r="K16" s="66">
        <f t="shared" si="1"/>
        <v>0</v>
      </c>
      <c r="L16" s="66">
        <f t="shared" si="1"/>
        <v>0</v>
      </c>
    </row>
    <row r="17" spans="1:12" ht="54" customHeight="1" x14ac:dyDescent="0.4">
      <c r="A17" s="67" t="s">
        <v>42</v>
      </c>
      <c r="B17" s="67"/>
      <c r="C17" s="67"/>
      <c r="D17" s="67"/>
      <c r="E17" s="67"/>
      <c r="F17" s="67"/>
      <c r="G17" s="67"/>
      <c r="H17" s="67"/>
      <c r="I17" s="67"/>
      <c r="J17" s="67"/>
      <c r="K17" s="67"/>
      <c r="L17" s="67"/>
    </row>
  </sheetData>
  <mergeCells count="6">
    <mergeCell ref="A1:C1"/>
    <mergeCell ref="A3:L3"/>
    <mergeCell ref="A7:C7"/>
    <mergeCell ref="G7:L7"/>
    <mergeCell ref="A16:E16"/>
    <mergeCell ref="A17:L17"/>
  </mergeCells>
  <phoneticPr fontId="4"/>
  <pageMargins left="0.7" right="0.7" top="0.75" bottom="0.75" header="0.3" footer="0.3"/>
  <pageSetup paperSize="9" scale="5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1"/>
  <sheetViews>
    <sheetView showGridLines="0" view="pageBreakPreview" zoomScale="67" zoomScaleNormal="100" zoomScaleSheetLayoutView="85" workbookViewId="0">
      <pane xSplit="3" ySplit="3" topLeftCell="D4" activePane="bottomRight" state="frozen"/>
      <selection activeCell="A8" sqref="A8:E8"/>
      <selection pane="topRight" activeCell="A8" sqref="A8:E8"/>
      <selection pane="bottomLeft" activeCell="A8" sqref="A8:E8"/>
      <selection pane="bottomRight" activeCell="A8" sqref="A8:E8"/>
    </sheetView>
  </sheetViews>
  <sheetFormatPr defaultRowHeight="18.75" x14ac:dyDescent="0.4"/>
  <cols>
    <col min="1" max="1" width="4" style="70" customWidth="1"/>
    <col min="2" max="2" width="5.75" style="70" customWidth="1"/>
    <col min="3" max="4" width="15.125" style="70" customWidth="1"/>
    <col min="5" max="5" width="13.75" style="70" customWidth="1"/>
    <col min="6" max="6" width="34.5" style="70" customWidth="1"/>
    <col min="7" max="7" width="8.125" style="70" customWidth="1"/>
    <col min="8" max="8" width="6.25" style="70" customWidth="1"/>
    <col min="9" max="9" width="13.5" style="70" customWidth="1"/>
    <col min="10" max="10" width="7" style="70" customWidth="1"/>
    <col min="11" max="11" width="3" customWidth="1"/>
    <col min="12" max="12" width="15.375" customWidth="1"/>
    <col min="13" max="13" width="31" style="71" customWidth="1"/>
    <col min="14" max="17" width="13.125" style="71" customWidth="1"/>
    <col min="18" max="18" width="13.125" style="72" customWidth="1"/>
    <col min="19" max="19" width="5" style="72" customWidth="1"/>
    <col min="20" max="23" width="11.125" style="125" customWidth="1"/>
    <col min="24" max="24" width="11.25" style="125" bestFit="1" customWidth="1"/>
    <col min="25" max="25" width="7.875" customWidth="1"/>
    <col min="26" max="28" width="7.125" style="70" customWidth="1"/>
    <col min="29" max="29" width="14.375" bestFit="1" customWidth="1"/>
    <col min="30" max="30" width="13.375" style="78" bestFit="1" customWidth="1"/>
    <col min="31" max="31" width="20.125" bestFit="1" customWidth="1"/>
    <col min="32" max="32" width="24.125" style="78" customWidth="1"/>
    <col min="34" max="44" width="15.875" customWidth="1"/>
    <col min="45" max="45" width="12.625" bestFit="1" customWidth="1"/>
  </cols>
  <sheetData>
    <row r="1" spans="1:32" ht="24.95" customHeight="1" x14ac:dyDescent="0.4">
      <c r="A1" s="68" t="s">
        <v>43</v>
      </c>
      <c r="B1" s="69"/>
      <c r="C1" s="69"/>
      <c r="D1" s="69"/>
      <c r="E1" s="69"/>
      <c r="F1" s="69"/>
      <c r="G1" s="69"/>
      <c r="H1" s="69"/>
      <c r="T1" s="73"/>
      <c r="U1" s="73"/>
      <c r="V1" s="73"/>
      <c r="W1" s="73"/>
      <c r="X1" s="74"/>
      <c r="Z1" s="75" t="s">
        <v>44</v>
      </c>
      <c r="AA1" s="75"/>
      <c r="AB1" s="76">
        <v>29</v>
      </c>
      <c r="AC1" t="s">
        <v>45</v>
      </c>
      <c r="AD1" s="77"/>
    </row>
    <row r="2" spans="1:32" ht="27" customHeight="1" x14ac:dyDescent="0.4">
      <c r="A2" s="69"/>
      <c r="B2" s="69"/>
      <c r="C2" s="69"/>
      <c r="D2" s="69"/>
      <c r="E2" s="79" t="s">
        <v>46</v>
      </c>
      <c r="F2" s="80"/>
      <c r="G2" s="80"/>
      <c r="H2" s="80"/>
      <c r="I2" s="80"/>
      <c r="J2" s="81"/>
      <c r="L2" s="82" t="s">
        <v>47</v>
      </c>
      <c r="M2" s="83"/>
      <c r="N2" s="83"/>
      <c r="O2" s="83"/>
      <c r="P2" s="83"/>
      <c r="Q2" s="83"/>
      <c r="R2" s="84"/>
      <c r="T2" s="85"/>
      <c r="U2" s="85"/>
      <c r="V2" s="85"/>
      <c r="W2" s="85"/>
      <c r="X2"/>
      <c r="Y2" s="86" t="s">
        <v>48</v>
      </c>
      <c r="Z2" s="87"/>
      <c r="AA2" s="88"/>
      <c r="AC2" s="89" t="s">
        <v>49</v>
      </c>
      <c r="AD2" s="90"/>
      <c r="AE2" s="91" t="s">
        <v>50</v>
      </c>
      <c r="AF2"/>
    </row>
    <row r="3" spans="1:32" ht="37.5" customHeight="1" thickBot="1" x14ac:dyDescent="0.45">
      <c r="A3" s="92" t="s">
        <v>51</v>
      </c>
      <c r="B3" s="92" t="s">
        <v>52</v>
      </c>
      <c r="C3" s="92" t="s">
        <v>53</v>
      </c>
      <c r="D3" s="92" t="s">
        <v>54</v>
      </c>
      <c r="E3" s="93" t="s">
        <v>55</v>
      </c>
      <c r="F3" s="93" t="s">
        <v>56</v>
      </c>
      <c r="G3" s="93" t="s">
        <v>57</v>
      </c>
      <c r="H3" s="94" t="s">
        <v>58</v>
      </c>
      <c r="I3" s="94" t="s">
        <v>59</v>
      </c>
      <c r="J3" s="94" t="s">
        <v>60</v>
      </c>
      <c r="K3" s="95"/>
      <c r="L3" s="96" t="s">
        <v>61</v>
      </c>
      <c r="M3" s="96" t="s">
        <v>62</v>
      </c>
      <c r="N3" s="96" t="s">
        <v>63</v>
      </c>
      <c r="O3" s="97" t="s">
        <v>64</v>
      </c>
      <c r="P3" s="97" t="s">
        <v>65</v>
      </c>
      <c r="Q3" s="96" t="s">
        <v>66</v>
      </c>
      <c r="R3" s="98" t="s">
        <v>67</v>
      </c>
      <c r="S3" s="99"/>
      <c r="T3" s="100" t="s">
        <v>68</v>
      </c>
      <c r="U3" s="101" t="s">
        <v>69</v>
      </c>
      <c r="V3" s="101" t="s">
        <v>70</v>
      </c>
      <c r="W3" s="101" t="s">
        <v>71</v>
      </c>
      <c r="X3"/>
      <c r="Y3" s="102" t="s">
        <v>72</v>
      </c>
      <c r="Z3" s="102" t="s">
        <v>73</v>
      </c>
      <c r="AA3" s="102" t="s">
        <v>74</v>
      </c>
      <c r="AB3"/>
      <c r="AC3" s="103" t="s">
        <v>46</v>
      </c>
      <c r="AD3" s="103" t="s">
        <v>47</v>
      </c>
      <c r="AE3" s="104"/>
      <c r="AF3"/>
    </row>
    <row r="4" spans="1:32" ht="24.95" customHeight="1" thickTop="1" x14ac:dyDescent="0.4">
      <c r="A4" s="105">
        <v>1</v>
      </c>
      <c r="B4" s="106" t="s">
        <v>75</v>
      </c>
      <c r="C4" s="106" t="s">
        <v>76</v>
      </c>
      <c r="D4" s="106" t="s">
        <v>77</v>
      </c>
      <c r="E4" s="106" t="s">
        <v>78</v>
      </c>
      <c r="F4" s="106" t="s">
        <v>79</v>
      </c>
      <c r="G4" s="106">
        <v>42</v>
      </c>
      <c r="H4" s="107">
        <v>3</v>
      </c>
      <c r="I4" s="108">
        <v>2</v>
      </c>
      <c r="J4" s="109">
        <v>6</v>
      </c>
      <c r="K4" s="110"/>
      <c r="L4" s="111"/>
      <c r="M4" s="111"/>
      <c r="N4" s="112" t="s">
        <v>80</v>
      </c>
      <c r="O4" s="112">
        <v>2500</v>
      </c>
      <c r="P4" s="112"/>
      <c r="Q4" s="111"/>
      <c r="R4" s="113">
        <v>6</v>
      </c>
      <c r="S4" s="114"/>
      <c r="T4" s="115"/>
      <c r="U4" s="115"/>
      <c r="V4" s="116">
        <f>T4*R4</f>
        <v>0</v>
      </c>
      <c r="W4" s="116">
        <f>U4*R4</f>
        <v>0</v>
      </c>
      <c r="X4" s="117"/>
      <c r="Y4" s="109">
        <v>9</v>
      </c>
      <c r="Z4" s="109">
        <v>24</v>
      </c>
      <c r="AA4" s="109">
        <v>12</v>
      </c>
      <c r="AB4" s="117"/>
      <c r="AC4" s="118">
        <f>G4*J4*Y4*Z4*AA4/1000*$AB$1</f>
        <v>18942.335999999999</v>
      </c>
      <c r="AD4" s="118">
        <f>Q4*R4*Y4*Z4*AA4/1000*$AB$1</f>
        <v>0</v>
      </c>
      <c r="AE4" s="118">
        <f t="shared" ref="AE4:AE41" si="0">AC4-AD4</f>
        <v>18942.335999999999</v>
      </c>
      <c r="AF4"/>
    </row>
    <row r="5" spans="1:32" ht="24.95" customHeight="1" x14ac:dyDescent="0.4">
      <c r="A5" s="105">
        <v>2</v>
      </c>
      <c r="B5" s="106" t="s">
        <v>75</v>
      </c>
      <c r="C5" s="106" t="s">
        <v>76</v>
      </c>
      <c r="D5" s="106" t="s">
        <v>77</v>
      </c>
      <c r="E5" s="106" t="s">
        <v>78</v>
      </c>
      <c r="F5" s="106" t="s">
        <v>81</v>
      </c>
      <c r="G5" s="106">
        <v>42</v>
      </c>
      <c r="H5" s="107">
        <v>2</v>
      </c>
      <c r="I5" s="108">
        <v>2</v>
      </c>
      <c r="J5" s="109">
        <v>4</v>
      </c>
      <c r="K5" s="110"/>
      <c r="L5" s="111"/>
      <c r="M5" s="111"/>
      <c r="N5" s="112" t="s">
        <v>80</v>
      </c>
      <c r="O5" s="112">
        <v>4900</v>
      </c>
      <c r="P5" s="112"/>
      <c r="Q5" s="111"/>
      <c r="R5" s="113">
        <v>2</v>
      </c>
      <c r="S5" s="114"/>
      <c r="T5" s="115"/>
      <c r="U5" s="115"/>
      <c r="V5" s="116">
        <f t="shared" ref="V5:V41" si="1">T5*R5</f>
        <v>0</v>
      </c>
      <c r="W5" s="116">
        <f t="shared" ref="W5:W41" si="2">U5*R5</f>
        <v>0</v>
      </c>
      <c r="X5" s="117"/>
      <c r="Y5" s="109">
        <v>9</v>
      </c>
      <c r="Z5" s="109">
        <v>24</v>
      </c>
      <c r="AA5" s="109">
        <v>12</v>
      </c>
      <c r="AB5" s="117"/>
      <c r="AC5" s="118">
        <f t="shared" ref="AC5:AC41" si="3">G5*J5*Y5*Z5*AA5/1000*$AB$1</f>
        <v>12628.224</v>
      </c>
      <c r="AD5" s="118">
        <f t="shared" ref="AD5:AD41" si="4">Q5*R5*Y5*Z5*AA5/1000*$AB$1</f>
        <v>0</v>
      </c>
      <c r="AE5" s="118">
        <f t="shared" si="0"/>
        <v>12628.224</v>
      </c>
      <c r="AF5"/>
    </row>
    <row r="6" spans="1:32" ht="24.95" customHeight="1" x14ac:dyDescent="0.4">
      <c r="A6" s="105">
        <v>3</v>
      </c>
      <c r="B6" s="106" t="s">
        <v>75</v>
      </c>
      <c r="C6" s="106" t="s">
        <v>82</v>
      </c>
      <c r="D6" s="106" t="s">
        <v>77</v>
      </c>
      <c r="E6" s="106" t="s">
        <v>78</v>
      </c>
      <c r="F6" s="106" t="s">
        <v>83</v>
      </c>
      <c r="G6" s="106">
        <v>42</v>
      </c>
      <c r="H6" s="107">
        <v>2</v>
      </c>
      <c r="I6" s="108">
        <v>2</v>
      </c>
      <c r="J6" s="109">
        <v>4</v>
      </c>
      <c r="K6" s="110"/>
      <c r="L6" s="111"/>
      <c r="M6" s="111"/>
      <c r="N6" s="112" t="s">
        <v>80</v>
      </c>
      <c r="O6" s="112">
        <v>5200</v>
      </c>
      <c r="P6" s="112"/>
      <c r="Q6" s="111"/>
      <c r="R6" s="113">
        <v>2</v>
      </c>
      <c r="S6" s="114"/>
      <c r="T6" s="115"/>
      <c r="U6" s="115"/>
      <c r="V6" s="116">
        <f t="shared" si="1"/>
        <v>0</v>
      </c>
      <c r="W6" s="116">
        <f t="shared" si="2"/>
        <v>0</v>
      </c>
      <c r="X6" s="117"/>
      <c r="Y6" s="109">
        <v>9</v>
      </c>
      <c r="Z6" s="109">
        <v>24</v>
      </c>
      <c r="AA6" s="109">
        <v>12</v>
      </c>
      <c r="AB6" s="117"/>
      <c r="AC6" s="118">
        <f t="shared" si="3"/>
        <v>12628.224</v>
      </c>
      <c r="AD6" s="118">
        <f t="shared" si="4"/>
        <v>0</v>
      </c>
      <c r="AE6" s="118">
        <f t="shared" si="0"/>
        <v>12628.224</v>
      </c>
      <c r="AF6"/>
    </row>
    <row r="7" spans="1:32" ht="24.95" customHeight="1" x14ac:dyDescent="0.4">
      <c r="A7" s="105">
        <v>4</v>
      </c>
      <c r="B7" s="106" t="s">
        <v>84</v>
      </c>
      <c r="C7" s="106" t="s">
        <v>85</v>
      </c>
      <c r="D7" s="106" t="s">
        <v>77</v>
      </c>
      <c r="E7" s="106" t="s">
        <v>78</v>
      </c>
      <c r="F7" s="106" t="s">
        <v>83</v>
      </c>
      <c r="G7" s="106">
        <v>42</v>
      </c>
      <c r="H7" s="107">
        <v>2</v>
      </c>
      <c r="I7" s="108">
        <v>2</v>
      </c>
      <c r="J7" s="109">
        <v>4</v>
      </c>
      <c r="K7" s="110"/>
      <c r="L7" s="111"/>
      <c r="M7" s="111"/>
      <c r="N7" s="112" t="s">
        <v>80</v>
      </c>
      <c r="O7" s="112">
        <v>5200</v>
      </c>
      <c r="P7" s="112"/>
      <c r="Q7" s="111"/>
      <c r="R7" s="113">
        <v>2</v>
      </c>
      <c r="S7" s="114"/>
      <c r="T7" s="115"/>
      <c r="U7" s="115"/>
      <c r="V7" s="116">
        <f t="shared" si="1"/>
        <v>0</v>
      </c>
      <c r="W7" s="116">
        <f t="shared" si="2"/>
        <v>0</v>
      </c>
      <c r="X7" s="117"/>
      <c r="Y7" s="109">
        <v>9</v>
      </c>
      <c r="Z7" s="109">
        <v>24</v>
      </c>
      <c r="AA7" s="109">
        <v>12</v>
      </c>
      <c r="AB7" s="117"/>
      <c r="AC7" s="118">
        <f t="shared" si="3"/>
        <v>12628.224</v>
      </c>
      <c r="AD7" s="118">
        <f t="shared" si="4"/>
        <v>0</v>
      </c>
      <c r="AE7" s="118">
        <f t="shared" si="0"/>
        <v>12628.224</v>
      </c>
      <c r="AF7"/>
    </row>
    <row r="8" spans="1:32" ht="24.95" customHeight="1" x14ac:dyDescent="0.4">
      <c r="A8" s="105">
        <v>5</v>
      </c>
      <c r="B8" s="106" t="s">
        <v>84</v>
      </c>
      <c r="C8" s="106" t="s">
        <v>86</v>
      </c>
      <c r="D8" s="106" t="s">
        <v>77</v>
      </c>
      <c r="E8" s="106" t="s">
        <v>78</v>
      </c>
      <c r="F8" s="106" t="s">
        <v>87</v>
      </c>
      <c r="G8" s="106">
        <v>42</v>
      </c>
      <c r="H8" s="107">
        <v>4</v>
      </c>
      <c r="I8" s="108">
        <v>2</v>
      </c>
      <c r="J8" s="109">
        <v>8</v>
      </c>
      <c r="K8" s="110"/>
      <c r="L8" s="111"/>
      <c r="M8" s="111"/>
      <c r="N8" s="112" t="s">
        <v>80</v>
      </c>
      <c r="O8" s="112">
        <v>2500</v>
      </c>
      <c r="P8" s="112"/>
      <c r="Q8" s="111"/>
      <c r="R8" s="113">
        <v>8</v>
      </c>
      <c r="S8" s="114"/>
      <c r="T8" s="115"/>
      <c r="U8" s="115"/>
      <c r="V8" s="116">
        <f t="shared" si="1"/>
        <v>0</v>
      </c>
      <c r="W8" s="116">
        <f t="shared" si="2"/>
        <v>0</v>
      </c>
      <c r="X8" s="117"/>
      <c r="Y8" s="109">
        <v>9</v>
      </c>
      <c r="Z8" s="109">
        <v>24</v>
      </c>
      <c r="AA8" s="109">
        <v>12</v>
      </c>
      <c r="AB8" s="117"/>
      <c r="AC8" s="118">
        <f t="shared" si="3"/>
        <v>25256.448</v>
      </c>
      <c r="AD8" s="118">
        <f t="shared" si="4"/>
        <v>0</v>
      </c>
      <c r="AE8" s="118">
        <f t="shared" si="0"/>
        <v>25256.448</v>
      </c>
      <c r="AF8"/>
    </row>
    <row r="9" spans="1:32" ht="24.95" customHeight="1" x14ac:dyDescent="0.4">
      <c r="A9" s="105">
        <v>6</v>
      </c>
      <c r="B9" s="106" t="s">
        <v>84</v>
      </c>
      <c r="C9" s="106" t="s">
        <v>86</v>
      </c>
      <c r="D9" s="106" t="s">
        <v>77</v>
      </c>
      <c r="E9" s="106" t="s">
        <v>78</v>
      </c>
      <c r="F9" s="106" t="s">
        <v>88</v>
      </c>
      <c r="G9" s="106">
        <v>42</v>
      </c>
      <c r="H9" s="107">
        <v>2</v>
      </c>
      <c r="I9" s="108">
        <v>2</v>
      </c>
      <c r="J9" s="109">
        <v>4</v>
      </c>
      <c r="K9" s="110"/>
      <c r="L9" s="111"/>
      <c r="M9" s="111"/>
      <c r="N9" s="112" t="s">
        <v>80</v>
      </c>
      <c r="O9" s="112">
        <v>5200</v>
      </c>
      <c r="P9" s="112"/>
      <c r="Q9" s="111"/>
      <c r="R9" s="113">
        <v>2</v>
      </c>
      <c r="S9" s="114"/>
      <c r="T9" s="115"/>
      <c r="U9" s="115"/>
      <c r="V9" s="116">
        <f t="shared" si="1"/>
        <v>0</v>
      </c>
      <c r="W9" s="116">
        <f t="shared" si="2"/>
        <v>0</v>
      </c>
      <c r="X9" s="117"/>
      <c r="Y9" s="109">
        <v>9</v>
      </c>
      <c r="Z9" s="109">
        <v>24</v>
      </c>
      <c r="AA9" s="109">
        <v>12</v>
      </c>
      <c r="AB9" s="117"/>
      <c r="AC9" s="118">
        <f t="shared" si="3"/>
        <v>12628.224</v>
      </c>
      <c r="AD9" s="118">
        <f t="shared" si="4"/>
        <v>0</v>
      </c>
      <c r="AE9" s="118">
        <f t="shared" si="0"/>
        <v>12628.224</v>
      </c>
      <c r="AF9"/>
    </row>
    <row r="10" spans="1:32" ht="24.95" customHeight="1" x14ac:dyDescent="0.4">
      <c r="A10" s="105">
        <v>7</v>
      </c>
      <c r="B10" s="106" t="s">
        <v>84</v>
      </c>
      <c r="C10" s="106" t="s">
        <v>86</v>
      </c>
      <c r="D10" s="106" t="s">
        <v>77</v>
      </c>
      <c r="E10" s="106" t="s">
        <v>78</v>
      </c>
      <c r="F10" s="106" t="s">
        <v>89</v>
      </c>
      <c r="G10" s="106">
        <v>42</v>
      </c>
      <c r="H10" s="107">
        <v>1</v>
      </c>
      <c r="I10" s="108">
        <v>2</v>
      </c>
      <c r="J10" s="109">
        <v>2</v>
      </c>
      <c r="K10" s="110"/>
      <c r="L10" s="111"/>
      <c r="M10" s="111"/>
      <c r="N10" s="112" t="s">
        <v>80</v>
      </c>
      <c r="O10" s="112">
        <v>4900</v>
      </c>
      <c r="P10" s="112"/>
      <c r="Q10" s="111"/>
      <c r="R10" s="113">
        <v>1</v>
      </c>
      <c r="S10" s="114"/>
      <c r="T10" s="115"/>
      <c r="U10" s="115"/>
      <c r="V10" s="116">
        <f t="shared" si="1"/>
        <v>0</v>
      </c>
      <c r="W10" s="116">
        <f t="shared" si="2"/>
        <v>0</v>
      </c>
      <c r="X10" s="117"/>
      <c r="Y10" s="109">
        <v>9</v>
      </c>
      <c r="Z10" s="109">
        <v>24</v>
      </c>
      <c r="AA10" s="109">
        <v>12</v>
      </c>
      <c r="AB10" s="117"/>
      <c r="AC10" s="118">
        <f t="shared" si="3"/>
        <v>6314.1120000000001</v>
      </c>
      <c r="AD10" s="118">
        <f t="shared" si="4"/>
        <v>0</v>
      </c>
      <c r="AE10" s="118">
        <f t="shared" si="0"/>
        <v>6314.1120000000001</v>
      </c>
      <c r="AF10"/>
    </row>
    <row r="11" spans="1:32" ht="24.95" customHeight="1" x14ac:dyDescent="0.4">
      <c r="A11" s="105">
        <v>8</v>
      </c>
      <c r="B11" s="106" t="s">
        <v>84</v>
      </c>
      <c r="C11" s="106" t="s">
        <v>90</v>
      </c>
      <c r="D11" s="106" t="s">
        <v>77</v>
      </c>
      <c r="E11" s="106" t="s">
        <v>78</v>
      </c>
      <c r="F11" s="106" t="s">
        <v>91</v>
      </c>
      <c r="G11" s="106">
        <v>42</v>
      </c>
      <c r="H11" s="107">
        <v>2</v>
      </c>
      <c r="I11" s="108">
        <v>1</v>
      </c>
      <c r="J11" s="109">
        <v>2</v>
      </c>
      <c r="K11" s="110"/>
      <c r="L11" s="111"/>
      <c r="M11" s="111"/>
      <c r="N11" s="112" t="s">
        <v>80</v>
      </c>
      <c r="O11" s="112">
        <v>2500</v>
      </c>
      <c r="P11" s="112"/>
      <c r="Q11" s="111"/>
      <c r="R11" s="113">
        <v>2</v>
      </c>
      <c r="S11" s="114"/>
      <c r="T11" s="115"/>
      <c r="U11" s="115"/>
      <c r="V11" s="116">
        <f t="shared" si="1"/>
        <v>0</v>
      </c>
      <c r="W11" s="116">
        <f t="shared" si="2"/>
        <v>0</v>
      </c>
      <c r="X11" s="117"/>
      <c r="Y11" s="109">
        <v>9</v>
      </c>
      <c r="Z11" s="109">
        <v>24</v>
      </c>
      <c r="AA11" s="109">
        <v>12</v>
      </c>
      <c r="AB11" s="117"/>
      <c r="AC11" s="118">
        <f t="shared" si="3"/>
        <v>6314.1120000000001</v>
      </c>
      <c r="AD11" s="118">
        <f t="shared" si="4"/>
        <v>0</v>
      </c>
      <c r="AE11" s="118">
        <f t="shared" si="0"/>
        <v>6314.1120000000001</v>
      </c>
      <c r="AF11"/>
    </row>
    <row r="12" spans="1:32" ht="24.95" customHeight="1" x14ac:dyDescent="0.4">
      <c r="A12" s="105">
        <v>9</v>
      </c>
      <c r="B12" s="106" t="s">
        <v>84</v>
      </c>
      <c r="C12" s="106" t="s">
        <v>90</v>
      </c>
      <c r="D12" s="106" t="s">
        <v>77</v>
      </c>
      <c r="E12" s="106" t="s">
        <v>78</v>
      </c>
      <c r="F12" s="106" t="s">
        <v>83</v>
      </c>
      <c r="G12" s="106">
        <v>42</v>
      </c>
      <c r="H12" s="107">
        <v>3</v>
      </c>
      <c r="I12" s="108">
        <v>1</v>
      </c>
      <c r="J12" s="109">
        <v>3</v>
      </c>
      <c r="K12" s="110"/>
      <c r="L12" s="111"/>
      <c r="M12" s="111"/>
      <c r="N12" s="112" t="s">
        <v>80</v>
      </c>
      <c r="O12" s="112">
        <v>2500</v>
      </c>
      <c r="P12" s="112"/>
      <c r="Q12" s="111"/>
      <c r="R12" s="113">
        <v>3</v>
      </c>
      <c r="S12" s="114"/>
      <c r="T12" s="115"/>
      <c r="U12" s="115"/>
      <c r="V12" s="116">
        <f t="shared" si="1"/>
        <v>0</v>
      </c>
      <c r="W12" s="116">
        <f t="shared" si="2"/>
        <v>0</v>
      </c>
      <c r="X12" s="117"/>
      <c r="Y12" s="109">
        <v>9</v>
      </c>
      <c r="Z12" s="109">
        <v>24</v>
      </c>
      <c r="AA12" s="109">
        <v>12</v>
      </c>
      <c r="AB12" s="117"/>
      <c r="AC12" s="118">
        <f t="shared" si="3"/>
        <v>9471.1679999999997</v>
      </c>
      <c r="AD12" s="118">
        <f t="shared" si="4"/>
        <v>0</v>
      </c>
      <c r="AE12" s="118">
        <f t="shared" si="0"/>
        <v>9471.1679999999997</v>
      </c>
      <c r="AF12"/>
    </row>
    <row r="13" spans="1:32" ht="24.95" customHeight="1" x14ac:dyDescent="0.4">
      <c r="A13" s="105">
        <v>10</v>
      </c>
      <c r="B13" s="106" t="s">
        <v>84</v>
      </c>
      <c r="C13" s="106" t="s">
        <v>82</v>
      </c>
      <c r="D13" s="106" t="s">
        <v>77</v>
      </c>
      <c r="E13" s="106" t="s">
        <v>78</v>
      </c>
      <c r="F13" s="106" t="s">
        <v>83</v>
      </c>
      <c r="G13" s="106">
        <v>42</v>
      </c>
      <c r="H13" s="107">
        <v>2</v>
      </c>
      <c r="I13" s="108">
        <v>2</v>
      </c>
      <c r="J13" s="109">
        <v>4</v>
      </c>
      <c r="K13" s="110"/>
      <c r="L13" s="111"/>
      <c r="M13" s="111"/>
      <c r="N13" s="112" t="s">
        <v>80</v>
      </c>
      <c r="O13" s="112">
        <v>5200</v>
      </c>
      <c r="P13" s="112"/>
      <c r="Q13" s="111"/>
      <c r="R13" s="113">
        <v>2</v>
      </c>
      <c r="S13" s="114"/>
      <c r="T13" s="115"/>
      <c r="U13" s="115"/>
      <c r="V13" s="116">
        <f t="shared" si="1"/>
        <v>0</v>
      </c>
      <c r="W13" s="116">
        <f t="shared" si="2"/>
        <v>0</v>
      </c>
      <c r="X13" s="117"/>
      <c r="Y13" s="109">
        <v>9</v>
      </c>
      <c r="Z13" s="109">
        <v>24</v>
      </c>
      <c r="AA13" s="109">
        <v>12</v>
      </c>
      <c r="AB13" s="117"/>
      <c r="AC13" s="118">
        <f t="shared" si="3"/>
        <v>12628.224</v>
      </c>
      <c r="AD13" s="118">
        <f t="shared" si="4"/>
        <v>0</v>
      </c>
      <c r="AE13" s="118">
        <f t="shared" si="0"/>
        <v>12628.224</v>
      </c>
      <c r="AF13"/>
    </row>
    <row r="14" spans="1:32" ht="24.95" customHeight="1" x14ac:dyDescent="0.4">
      <c r="A14" s="105">
        <v>11</v>
      </c>
      <c r="B14" s="106" t="s">
        <v>92</v>
      </c>
      <c r="C14" s="106" t="s">
        <v>85</v>
      </c>
      <c r="D14" s="106" t="s">
        <v>77</v>
      </c>
      <c r="E14" s="106" t="s">
        <v>78</v>
      </c>
      <c r="F14" s="106" t="s">
        <v>83</v>
      </c>
      <c r="G14" s="106">
        <v>42</v>
      </c>
      <c r="H14" s="107">
        <v>3</v>
      </c>
      <c r="I14" s="108">
        <v>2</v>
      </c>
      <c r="J14" s="109">
        <v>6</v>
      </c>
      <c r="K14" s="110"/>
      <c r="L14" s="111"/>
      <c r="M14" s="111"/>
      <c r="N14" s="112" t="s">
        <v>80</v>
      </c>
      <c r="O14" s="112">
        <v>5200</v>
      </c>
      <c r="P14" s="112"/>
      <c r="Q14" s="111"/>
      <c r="R14" s="113">
        <v>3</v>
      </c>
      <c r="S14" s="114"/>
      <c r="T14" s="115"/>
      <c r="U14" s="115"/>
      <c r="V14" s="116">
        <f t="shared" si="1"/>
        <v>0</v>
      </c>
      <c r="W14" s="116">
        <f t="shared" si="2"/>
        <v>0</v>
      </c>
      <c r="X14" s="117"/>
      <c r="Y14" s="109">
        <v>9</v>
      </c>
      <c r="Z14" s="109">
        <v>24</v>
      </c>
      <c r="AA14" s="109">
        <v>12</v>
      </c>
      <c r="AB14" s="117"/>
      <c r="AC14" s="118">
        <f t="shared" si="3"/>
        <v>18942.335999999999</v>
      </c>
      <c r="AD14" s="118">
        <f t="shared" si="4"/>
        <v>0</v>
      </c>
      <c r="AE14" s="118">
        <f t="shared" si="0"/>
        <v>18942.335999999999</v>
      </c>
      <c r="AF14"/>
    </row>
    <row r="15" spans="1:32" ht="24.95" customHeight="1" x14ac:dyDescent="0.4">
      <c r="A15" s="105">
        <v>12</v>
      </c>
      <c r="B15" s="106" t="s">
        <v>92</v>
      </c>
      <c r="C15" s="106" t="s">
        <v>93</v>
      </c>
      <c r="D15" s="106" t="s">
        <v>77</v>
      </c>
      <c r="E15" s="106" t="s">
        <v>78</v>
      </c>
      <c r="F15" s="106" t="s">
        <v>87</v>
      </c>
      <c r="G15" s="106">
        <v>42</v>
      </c>
      <c r="H15" s="107">
        <v>2</v>
      </c>
      <c r="I15" s="108">
        <v>2</v>
      </c>
      <c r="J15" s="109">
        <v>4</v>
      </c>
      <c r="K15" s="110"/>
      <c r="L15" s="111"/>
      <c r="M15" s="111"/>
      <c r="N15" s="112" t="s">
        <v>80</v>
      </c>
      <c r="O15" s="112">
        <v>2500</v>
      </c>
      <c r="P15" s="112"/>
      <c r="Q15" s="111"/>
      <c r="R15" s="113">
        <v>4</v>
      </c>
      <c r="S15" s="114"/>
      <c r="T15" s="115"/>
      <c r="U15" s="115"/>
      <c r="V15" s="116">
        <f t="shared" si="1"/>
        <v>0</v>
      </c>
      <c r="W15" s="116">
        <f t="shared" si="2"/>
        <v>0</v>
      </c>
      <c r="X15" s="117"/>
      <c r="Y15" s="109">
        <v>9</v>
      </c>
      <c r="Z15" s="109">
        <v>24</v>
      </c>
      <c r="AA15" s="109">
        <v>12</v>
      </c>
      <c r="AB15" s="117"/>
      <c r="AC15" s="118">
        <f t="shared" si="3"/>
        <v>12628.224</v>
      </c>
      <c r="AD15" s="118">
        <f t="shared" si="4"/>
        <v>0</v>
      </c>
      <c r="AE15" s="118">
        <f t="shared" si="0"/>
        <v>12628.224</v>
      </c>
      <c r="AF15"/>
    </row>
    <row r="16" spans="1:32" ht="24.95" customHeight="1" x14ac:dyDescent="0.4">
      <c r="A16" s="105">
        <v>13</v>
      </c>
      <c r="B16" s="106" t="s">
        <v>92</v>
      </c>
      <c r="C16" s="106" t="s">
        <v>93</v>
      </c>
      <c r="D16" s="106" t="s">
        <v>77</v>
      </c>
      <c r="E16" s="106" t="s">
        <v>78</v>
      </c>
      <c r="F16" s="106" t="s">
        <v>88</v>
      </c>
      <c r="G16" s="106">
        <v>42</v>
      </c>
      <c r="H16" s="107">
        <v>1</v>
      </c>
      <c r="I16" s="108">
        <v>2</v>
      </c>
      <c r="J16" s="109">
        <v>2</v>
      </c>
      <c r="K16" s="110"/>
      <c r="L16" s="111"/>
      <c r="M16" s="111"/>
      <c r="N16" s="112" t="s">
        <v>80</v>
      </c>
      <c r="O16" s="112">
        <v>5200</v>
      </c>
      <c r="P16" s="112"/>
      <c r="Q16" s="111"/>
      <c r="R16" s="113">
        <v>1</v>
      </c>
      <c r="S16" s="114"/>
      <c r="T16" s="115"/>
      <c r="U16" s="115"/>
      <c r="V16" s="116">
        <f t="shared" si="1"/>
        <v>0</v>
      </c>
      <c r="W16" s="116">
        <f t="shared" si="2"/>
        <v>0</v>
      </c>
      <c r="X16" s="117"/>
      <c r="Y16" s="109">
        <v>9</v>
      </c>
      <c r="Z16" s="109">
        <v>24</v>
      </c>
      <c r="AA16" s="109">
        <v>12</v>
      </c>
      <c r="AB16" s="117"/>
      <c r="AC16" s="118">
        <f t="shared" si="3"/>
        <v>6314.1120000000001</v>
      </c>
      <c r="AD16" s="118">
        <f t="shared" si="4"/>
        <v>0</v>
      </c>
      <c r="AE16" s="118">
        <f t="shared" si="0"/>
        <v>6314.1120000000001</v>
      </c>
      <c r="AF16"/>
    </row>
    <row r="17" spans="1:32" ht="24.95" customHeight="1" x14ac:dyDescent="0.4">
      <c r="A17" s="105">
        <v>14</v>
      </c>
      <c r="B17" s="106" t="s">
        <v>92</v>
      </c>
      <c r="C17" s="106" t="s">
        <v>82</v>
      </c>
      <c r="D17" s="106" t="s">
        <v>77</v>
      </c>
      <c r="E17" s="106" t="s">
        <v>78</v>
      </c>
      <c r="F17" s="106" t="s">
        <v>83</v>
      </c>
      <c r="G17" s="106">
        <v>42</v>
      </c>
      <c r="H17" s="107">
        <v>2</v>
      </c>
      <c r="I17" s="108">
        <v>2</v>
      </c>
      <c r="J17" s="109">
        <v>4</v>
      </c>
      <c r="K17" s="110"/>
      <c r="L17" s="111"/>
      <c r="M17" s="111"/>
      <c r="N17" s="112" t="s">
        <v>80</v>
      </c>
      <c r="O17" s="112">
        <v>5200</v>
      </c>
      <c r="P17" s="112"/>
      <c r="Q17" s="111"/>
      <c r="R17" s="113">
        <v>2</v>
      </c>
      <c r="S17" s="114"/>
      <c r="T17" s="115"/>
      <c r="U17" s="115"/>
      <c r="V17" s="116">
        <f t="shared" si="1"/>
        <v>0</v>
      </c>
      <c r="W17" s="116">
        <f t="shared" si="2"/>
        <v>0</v>
      </c>
      <c r="X17" s="117"/>
      <c r="Y17" s="109">
        <v>9</v>
      </c>
      <c r="Z17" s="109">
        <v>24</v>
      </c>
      <c r="AA17" s="109">
        <v>12</v>
      </c>
      <c r="AB17" s="117"/>
      <c r="AC17" s="118">
        <f t="shared" si="3"/>
        <v>12628.224</v>
      </c>
      <c r="AD17" s="118">
        <f t="shared" si="4"/>
        <v>0</v>
      </c>
      <c r="AE17" s="118">
        <f t="shared" si="0"/>
        <v>12628.224</v>
      </c>
      <c r="AF17"/>
    </row>
    <row r="18" spans="1:32" ht="24.95" customHeight="1" x14ac:dyDescent="0.4">
      <c r="A18" s="105">
        <v>15</v>
      </c>
      <c r="B18" s="106" t="s">
        <v>92</v>
      </c>
      <c r="C18" s="106" t="s">
        <v>94</v>
      </c>
      <c r="D18" s="106" t="s">
        <v>77</v>
      </c>
      <c r="E18" s="106" t="s">
        <v>78</v>
      </c>
      <c r="F18" s="106" t="s">
        <v>91</v>
      </c>
      <c r="G18" s="106">
        <v>42</v>
      </c>
      <c r="H18" s="107">
        <v>2</v>
      </c>
      <c r="I18" s="108">
        <v>2</v>
      </c>
      <c r="J18" s="109">
        <v>4</v>
      </c>
      <c r="K18" s="110"/>
      <c r="L18" s="111"/>
      <c r="M18" s="111"/>
      <c r="N18" s="112" t="s">
        <v>80</v>
      </c>
      <c r="O18" s="112">
        <v>2500</v>
      </c>
      <c r="P18" s="112"/>
      <c r="Q18" s="111"/>
      <c r="R18" s="113">
        <v>4</v>
      </c>
      <c r="S18" s="114"/>
      <c r="T18" s="115"/>
      <c r="U18" s="115"/>
      <c r="V18" s="116">
        <f t="shared" si="1"/>
        <v>0</v>
      </c>
      <c r="W18" s="116">
        <f t="shared" si="2"/>
        <v>0</v>
      </c>
      <c r="X18" s="117"/>
      <c r="Y18" s="109">
        <v>9</v>
      </c>
      <c r="Z18" s="109">
        <v>24</v>
      </c>
      <c r="AA18" s="109">
        <v>12</v>
      </c>
      <c r="AB18" s="117"/>
      <c r="AC18" s="118">
        <f t="shared" si="3"/>
        <v>12628.224</v>
      </c>
      <c r="AD18" s="118">
        <f t="shared" si="4"/>
        <v>0</v>
      </c>
      <c r="AE18" s="118">
        <f t="shared" si="0"/>
        <v>12628.224</v>
      </c>
      <c r="AF18"/>
    </row>
    <row r="19" spans="1:32" ht="24.95" customHeight="1" x14ac:dyDescent="0.4">
      <c r="A19" s="105">
        <v>16</v>
      </c>
      <c r="B19" s="106" t="s">
        <v>92</v>
      </c>
      <c r="C19" s="106" t="s">
        <v>94</v>
      </c>
      <c r="D19" s="106" t="s">
        <v>77</v>
      </c>
      <c r="E19" s="106" t="s">
        <v>78</v>
      </c>
      <c r="F19" s="106" t="s">
        <v>83</v>
      </c>
      <c r="G19" s="106">
        <v>42</v>
      </c>
      <c r="H19" s="107">
        <v>3</v>
      </c>
      <c r="I19" s="108">
        <v>2</v>
      </c>
      <c r="J19" s="109">
        <v>6</v>
      </c>
      <c r="K19" s="110"/>
      <c r="L19" s="111"/>
      <c r="M19" s="111"/>
      <c r="N19" s="112" t="s">
        <v>80</v>
      </c>
      <c r="O19" s="112">
        <v>5200</v>
      </c>
      <c r="P19" s="112"/>
      <c r="Q19" s="111"/>
      <c r="R19" s="113">
        <v>3</v>
      </c>
      <c r="S19" s="114"/>
      <c r="T19" s="115"/>
      <c r="U19" s="115"/>
      <c r="V19" s="116">
        <f t="shared" si="1"/>
        <v>0</v>
      </c>
      <c r="W19" s="116">
        <f t="shared" si="2"/>
        <v>0</v>
      </c>
      <c r="X19" s="117"/>
      <c r="Y19" s="109">
        <v>9</v>
      </c>
      <c r="Z19" s="109">
        <v>24</v>
      </c>
      <c r="AA19" s="109">
        <v>12</v>
      </c>
      <c r="AB19" s="117"/>
      <c r="AC19" s="118">
        <f t="shared" si="3"/>
        <v>18942.335999999999</v>
      </c>
      <c r="AD19" s="118">
        <f t="shared" si="4"/>
        <v>0</v>
      </c>
      <c r="AE19" s="118">
        <f t="shared" si="0"/>
        <v>18942.335999999999</v>
      </c>
      <c r="AF19"/>
    </row>
    <row r="20" spans="1:32" ht="24.95" customHeight="1" x14ac:dyDescent="0.4">
      <c r="A20" s="105">
        <v>17</v>
      </c>
      <c r="B20" s="106" t="s">
        <v>92</v>
      </c>
      <c r="C20" s="106" t="s">
        <v>95</v>
      </c>
      <c r="D20" s="106" t="s">
        <v>77</v>
      </c>
      <c r="E20" s="106" t="s">
        <v>78</v>
      </c>
      <c r="F20" s="106" t="s">
        <v>91</v>
      </c>
      <c r="G20" s="106">
        <v>42</v>
      </c>
      <c r="H20" s="107">
        <v>2</v>
      </c>
      <c r="I20" s="108">
        <v>1</v>
      </c>
      <c r="J20" s="109">
        <v>2</v>
      </c>
      <c r="K20" s="110"/>
      <c r="L20" s="111"/>
      <c r="M20" s="111"/>
      <c r="N20" s="112" t="s">
        <v>80</v>
      </c>
      <c r="O20" s="112">
        <v>2500</v>
      </c>
      <c r="P20" s="112"/>
      <c r="Q20" s="111"/>
      <c r="R20" s="113">
        <v>2</v>
      </c>
      <c r="S20" s="114"/>
      <c r="T20" s="115"/>
      <c r="U20" s="115"/>
      <c r="V20" s="116">
        <f t="shared" si="1"/>
        <v>0</v>
      </c>
      <c r="W20" s="116">
        <f t="shared" si="2"/>
        <v>0</v>
      </c>
      <c r="X20" s="117"/>
      <c r="Y20" s="109">
        <v>9</v>
      </c>
      <c r="Z20" s="109">
        <v>24</v>
      </c>
      <c r="AA20" s="109">
        <v>12</v>
      </c>
      <c r="AB20" s="117"/>
      <c r="AC20" s="118">
        <f t="shared" si="3"/>
        <v>6314.1120000000001</v>
      </c>
      <c r="AD20" s="118">
        <f t="shared" si="4"/>
        <v>0</v>
      </c>
      <c r="AE20" s="118">
        <f t="shared" si="0"/>
        <v>6314.1120000000001</v>
      </c>
      <c r="AF20"/>
    </row>
    <row r="21" spans="1:32" ht="24.95" customHeight="1" x14ac:dyDescent="0.4">
      <c r="A21" s="105">
        <v>18</v>
      </c>
      <c r="B21" s="106" t="s">
        <v>92</v>
      </c>
      <c r="C21" s="106" t="s">
        <v>95</v>
      </c>
      <c r="D21" s="106" t="s">
        <v>77</v>
      </c>
      <c r="E21" s="106" t="s">
        <v>78</v>
      </c>
      <c r="F21" s="106" t="s">
        <v>83</v>
      </c>
      <c r="G21" s="106">
        <v>42</v>
      </c>
      <c r="H21" s="107">
        <v>3</v>
      </c>
      <c r="I21" s="108">
        <v>1</v>
      </c>
      <c r="J21" s="109">
        <v>3</v>
      </c>
      <c r="K21" s="110"/>
      <c r="L21" s="111"/>
      <c r="M21" s="111"/>
      <c r="N21" s="112" t="s">
        <v>80</v>
      </c>
      <c r="O21" s="112">
        <v>2500</v>
      </c>
      <c r="P21" s="112"/>
      <c r="Q21" s="111"/>
      <c r="R21" s="113">
        <v>3</v>
      </c>
      <c r="S21" s="114"/>
      <c r="T21" s="115"/>
      <c r="U21" s="115"/>
      <c r="V21" s="116">
        <f t="shared" si="1"/>
        <v>0</v>
      </c>
      <c r="W21" s="116">
        <f t="shared" si="2"/>
        <v>0</v>
      </c>
      <c r="X21" s="117"/>
      <c r="Y21" s="109">
        <v>9</v>
      </c>
      <c r="Z21" s="109">
        <v>24</v>
      </c>
      <c r="AA21" s="109">
        <v>12</v>
      </c>
      <c r="AB21" s="117"/>
      <c r="AC21" s="118">
        <f t="shared" si="3"/>
        <v>9471.1679999999997</v>
      </c>
      <c r="AD21" s="118">
        <f t="shared" si="4"/>
        <v>0</v>
      </c>
      <c r="AE21" s="118">
        <f t="shared" si="0"/>
        <v>9471.1679999999997</v>
      </c>
      <c r="AF21"/>
    </row>
    <row r="22" spans="1:32" ht="24.95" customHeight="1" x14ac:dyDescent="0.4">
      <c r="A22" s="105">
        <v>19</v>
      </c>
      <c r="B22" s="106" t="s">
        <v>92</v>
      </c>
      <c r="C22" s="106" t="s">
        <v>95</v>
      </c>
      <c r="D22" s="106" t="s">
        <v>77</v>
      </c>
      <c r="E22" s="106" t="s">
        <v>96</v>
      </c>
      <c r="F22" s="106" t="s">
        <v>97</v>
      </c>
      <c r="G22" s="106">
        <v>420</v>
      </c>
      <c r="H22" s="107">
        <v>2</v>
      </c>
      <c r="I22" s="108">
        <v>1</v>
      </c>
      <c r="J22" s="109">
        <v>2</v>
      </c>
      <c r="K22" s="110"/>
      <c r="L22" s="111"/>
      <c r="M22" s="111"/>
      <c r="N22" s="112" t="s">
        <v>80</v>
      </c>
      <c r="O22" s="112">
        <v>21100</v>
      </c>
      <c r="P22" s="112"/>
      <c r="Q22" s="111"/>
      <c r="R22" s="113">
        <v>2</v>
      </c>
      <c r="S22" s="114"/>
      <c r="T22" s="115"/>
      <c r="U22" s="115"/>
      <c r="V22" s="116">
        <f t="shared" si="1"/>
        <v>0</v>
      </c>
      <c r="W22" s="116">
        <f t="shared" si="2"/>
        <v>0</v>
      </c>
      <c r="X22" s="117"/>
      <c r="Y22" s="109">
        <v>9</v>
      </c>
      <c r="Z22" s="109">
        <v>24</v>
      </c>
      <c r="AA22" s="109">
        <v>12</v>
      </c>
      <c r="AB22" s="117"/>
      <c r="AC22" s="118">
        <f t="shared" si="3"/>
        <v>63141.120000000003</v>
      </c>
      <c r="AD22" s="118">
        <f t="shared" si="4"/>
        <v>0</v>
      </c>
      <c r="AE22" s="118">
        <f t="shared" si="0"/>
        <v>63141.120000000003</v>
      </c>
      <c r="AF22"/>
    </row>
    <row r="23" spans="1:32" ht="24.95" customHeight="1" x14ac:dyDescent="0.4">
      <c r="A23" s="105">
        <v>20</v>
      </c>
      <c r="B23" s="106" t="s">
        <v>92</v>
      </c>
      <c r="C23" s="106" t="s">
        <v>85</v>
      </c>
      <c r="D23" s="106" t="s">
        <v>77</v>
      </c>
      <c r="E23" s="106" t="s">
        <v>78</v>
      </c>
      <c r="F23" s="106" t="s">
        <v>83</v>
      </c>
      <c r="G23" s="106">
        <v>42</v>
      </c>
      <c r="H23" s="107">
        <v>2</v>
      </c>
      <c r="I23" s="108">
        <v>2</v>
      </c>
      <c r="J23" s="109">
        <v>4</v>
      </c>
      <c r="K23" s="110"/>
      <c r="L23" s="111"/>
      <c r="M23" s="111"/>
      <c r="N23" s="112" t="s">
        <v>80</v>
      </c>
      <c r="O23" s="112">
        <v>5200</v>
      </c>
      <c r="P23" s="112"/>
      <c r="Q23" s="111"/>
      <c r="R23" s="113">
        <v>2</v>
      </c>
      <c r="S23" s="114"/>
      <c r="T23" s="115"/>
      <c r="U23" s="115"/>
      <c r="V23" s="116">
        <f t="shared" si="1"/>
        <v>0</v>
      </c>
      <c r="W23" s="116">
        <f t="shared" si="2"/>
        <v>0</v>
      </c>
      <c r="X23" s="117"/>
      <c r="Y23" s="109">
        <v>9</v>
      </c>
      <c r="Z23" s="109">
        <v>24</v>
      </c>
      <c r="AA23" s="109">
        <v>12</v>
      </c>
      <c r="AB23" s="117"/>
      <c r="AC23" s="118">
        <f t="shared" si="3"/>
        <v>12628.224</v>
      </c>
      <c r="AD23" s="118">
        <f t="shared" si="4"/>
        <v>0</v>
      </c>
      <c r="AE23" s="118">
        <f t="shared" si="0"/>
        <v>12628.224</v>
      </c>
      <c r="AF23"/>
    </row>
    <row r="24" spans="1:32" ht="24.95" customHeight="1" x14ac:dyDescent="0.4">
      <c r="A24" s="105">
        <v>21</v>
      </c>
      <c r="B24" s="106" t="s">
        <v>98</v>
      </c>
      <c r="C24" s="106" t="s">
        <v>82</v>
      </c>
      <c r="D24" s="106" t="s">
        <v>77</v>
      </c>
      <c r="E24" s="106" t="s">
        <v>78</v>
      </c>
      <c r="F24" s="106" t="s">
        <v>83</v>
      </c>
      <c r="G24" s="106">
        <v>42</v>
      </c>
      <c r="H24" s="107">
        <v>2</v>
      </c>
      <c r="I24" s="108">
        <v>2</v>
      </c>
      <c r="J24" s="109">
        <v>4</v>
      </c>
      <c r="K24" s="110"/>
      <c r="L24" s="111"/>
      <c r="M24" s="111"/>
      <c r="N24" s="112" t="s">
        <v>80</v>
      </c>
      <c r="O24" s="112">
        <v>5200</v>
      </c>
      <c r="P24" s="112"/>
      <c r="Q24" s="111"/>
      <c r="R24" s="113">
        <v>2</v>
      </c>
      <c r="S24" s="114"/>
      <c r="T24" s="115"/>
      <c r="U24" s="115"/>
      <c r="V24" s="116">
        <f t="shared" si="1"/>
        <v>0</v>
      </c>
      <c r="W24" s="116">
        <f t="shared" si="2"/>
        <v>0</v>
      </c>
      <c r="X24" s="117"/>
      <c r="Y24" s="109">
        <v>9</v>
      </c>
      <c r="Z24" s="109">
        <v>24</v>
      </c>
      <c r="AA24" s="109">
        <v>12</v>
      </c>
      <c r="AB24" s="117"/>
      <c r="AC24" s="118">
        <f t="shared" si="3"/>
        <v>12628.224</v>
      </c>
      <c r="AD24" s="118">
        <f t="shared" si="4"/>
        <v>0</v>
      </c>
      <c r="AE24" s="118">
        <f t="shared" si="0"/>
        <v>12628.224</v>
      </c>
      <c r="AF24"/>
    </row>
    <row r="25" spans="1:32" ht="24.95" customHeight="1" x14ac:dyDescent="0.4">
      <c r="A25" s="105">
        <v>22</v>
      </c>
      <c r="B25" s="106" t="s">
        <v>98</v>
      </c>
      <c r="C25" s="106" t="s">
        <v>99</v>
      </c>
      <c r="D25" s="106" t="s">
        <v>77</v>
      </c>
      <c r="E25" s="106" t="s">
        <v>100</v>
      </c>
      <c r="F25" s="106" t="s">
        <v>101</v>
      </c>
      <c r="G25" s="106">
        <v>26</v>
      </c>
      <c r="H25" s="107">
        <v>1</v>
      </c>
      <c r="I25" s="108">
        <v>2</v>
      </c>
      <c r="J25" s="109">
        <v>2</v>
      </c>
      <c r="K25" s="110"/>
      <c r="L25" s="111"/>
      <c r="M25" s="111"/>
      <c r="N25" s="112" t="s">
        <v>80</v>
      </c>
      <c r="O25" s="112">
        <v>1000</v>
      </c>
      <c r="P25" s="112"/>
      <c r="Q25" s="111"/>
      <c r="R25" s="113">
        <v>2</v>
      </c>
      <c r="S25" s="114"/>
      <c r="T25" s="115"/>
      <c r="U25" s="115"/>
      <c r="V25" s="116">
        <f t="shared" si="1"/>
        <v>0</v>
      </c>
      <c r="W25" s="116">
        <f t="shared" si="2"/>
        <v>0</v>
      </c>
      <c r="X25" s="117"/>
      <c r="Y25" s="109">
        <v>9</v>
      </c>
      <c r="Z25" s="109">
        <v>24</v>
      </c>
      <c r="AA25" s="109">
        <v>12</v>
      </c>
      <c r="AB25" s="117"/>
      <c r="AC25" s="118">
        <f t="shared" si="3"/>
        <v>3908.7359999999999</v>
      </c>
      <c r="AD25" s="118">
        <f t="shared" si="4"/>
        <v>0</v>
      </c>
      <c r="AE25" s="118">
        <f t="shared" si="0"/>
        <v>3908.7359999999999</v>
      </c>
      <c r="AF25"/>
    </row>
    <row r="26" spans="1:32" ht="24.95" customHeight="1" x14ac:dyDescent="0.4">
      <c r="A26" s="105">
        <v>23</v>
      </c>
      <c r="B26" s="106" t="s">
        <v>98</v>
      </c>
      <c r="C26" s="106" t="s">
        <v>99</v>
      </c>
      <c r="D26" s="106" t="s">
        <v>77</v>
      </c>
      <c r="E26" s="106" t="s">
        <v>102</v>
      </c>
      <c r="F26" s="106" t="s">
        <v>103</v>
      </c>
      <c r="G26" s="106">
        <v>14</v>
      </c>
      <c r="H26" s="107">
        <v>1</v>
      </c>
      <c r="I26" s="108">
        <v>1</v>
      </c>
      <c r="J26" s="109">
        <v>1</v>
      </c>
      <c r="K26" s="110"/>
      <c r="L26" s="111"/>
      <c r="M26" s="111"/>
      <c r="N26" s="112" t="s">
        <v>80</v>
      </c>
      <c r="O26" s="112">
        <v>800</v>
      </c>
      <c r="P26" s="112"/>
      <c r="Q26" s="111"/>
      <c r="R26" s="113">
        <v>1</v>
      </c>
      <c r="S26" s="114"/>
      <c r="T26" s="115"/>
      <c r="U26" s="115"/>
      <c r="V26" s="116">
        <f t="shared" si="1"/>
        <v>0</v>
      </c>
      <c r="W26" s="116">
        <f t="shared" si="2"/>
        <v>0</v>
      </c>
      <c r="X26" s="117"/>
      <c r="Y26" s="109">
        <v>9</v>
      </c>
      <c r="Z26" s="109">
        <v>24</v>
      </c>
      <c r="AA26" s="109">
        <v>12</v>
      </c>
      <c r="AB26" s="117"/>
      <c r="AC26" s="118">
        <f t="shared" si="3"/>
        <v>1052.3519999999999</v>
      </c>
      <c r="AD26" s="118">
        <f t="shared" si="4"/>
        <v>0</v>
      </c>
      <c r="AE26" s="118">
        <f t="shared" si="0"/>
        <v>1052.3519999999999</v>
      </c>
      <c r="AF26"/>
    </row>
    <row r="27" spans="1:32" ht="24.95" customHeight="1" x14ac:dyDescent="0.4">
      <c r="A27" s="105">
        <v>24</v>
      </c>
      <c r="B27" s="106" t="s">
        <v>98</v>
      </c>
      <c r="C27" s="106" t="s">
        <v>99</v>
      </c>
      <c r="D27" s="106" t="s">
        <v>77</v>
      </c>
      <c r="E27" s="106" t="s">
        <v>100</v>
      </c>
      <c r="F27" s="106" t="s">
        <v>104</v>
      </c>
      <c r="G27" s="106">
        <v>26</v>
      </c>
      <c r="H27" s="107">
        <v>1</v>
      </c>
      <c r="I27" s="108">
        <v>1</v>
      </c>
      <c r="J27" s="109">
        <v>1</v>
      </c>
      <c r="K27" s="110"/>
      <c r="L27" s="111"/>
      <c r="M27" s="111"/>
      <c r="N27" s="112" t="s">
        <v>80</v>
      </c>
      <c r="O27" s="112">
        <v>1000</v>
      </c>
      <c r="P27" s="112"/>
      <c r="Q27" s="111"/>
      <c r="R27" s="113">
        <v>1</v>
      </c>
      <c r="S27" s="114"/>
      <c r="T27" s="115"/>
      <c r="U27" s="115"/>
      <c r="V27" s="116">
        <f t="shared" si="1"/>
        <v>0</v>
      </c>
      <c r="W27" s="116">
        <f t="shared" si="2"/>
        <v>0</v>
      </c>
      <c r="X27" s="117"/>
      <c r="Y27" s="109">
        <v>9</v>
      </c>
      <c r="Z27" s="109">
        <v>24</v>
      </c>
      <c r="AA27" s="109">
        <v>12</v>
      </c>
      <c r="AB27" s="117"/>
      <c r="AC27" s="118">
        <f t="shared" si="3"/>
        <v>1954.3679999999999</v>
      </c>
      <c r="AD27" s="118">
        <f t="shared" si="4"/>
        <v>0</v>
      </c>
      <c r="AE27" s="118">
        <f t="shared" si="0"/>
        <v>1954.3679999999999</v>
      </c>
      <c r="AF27"/>
    </row>
    <row r="28" spans="1:32" ht="24.95" customHeight="1" x14ac:dyDescent="0.4">
      <c r="A28" s="105">
        <v>25</v>
      </c>
      <c r="B28" s="106" t="s">
        <v>98</v>
      </c>
      <c r="C28" s="106" t="s">
        <v>105</v>
      </c>
      <c r="D28" s="106" t="s">
        <v>77</v>
      </c>
      <c r="E28" s="106" t="s">
        <v>78</v>
      </c>
      <c r="F28" s="106" t="s">
        <v>106</v>
      </c>
      <c r="G28" s="106">
        <v>42</v>
      </c>
      <c r="H28" s="107">
        <v>1</v>
      </c>
      <c r="I28" s="108">
        <v>2</v>
      </c>
      <c r="J28" s="109">
        <v>2</v>
      </c>
      <c r="K28" s="110"/>
      <c r="L28" s="111"/>
      <c r="M28" s="111"/>
      <c r="N28" s="112" t="s">
        <v>80</v>
      </c>
      <c r="O28" s="112">
        <v>2500</v>
      </c>
      <c r="P28" s="112"/>
      <c r="Q28" s="111"/>
      <c r="R28" s="113">
        <v>2</v>
      </c>
      <c r="S28" s="114"/>
      <c r="T28" s="115"/>
      <c r="U28" s="115"/>
      <c r="V28" s="116">
        <f t="shared" si="1"/>
        <v>0</v>
      </c>
      <c r="W28" s="116">
        <f t="shared" si="2"/>
        <v>0</v>
      </c>
      <c r="X28" s="117"/>
      <c r="Y28" s="109">
        <v>9</v>
      </c>
      <c r="Z28" s="109">
        <v>24</v>
      </c>
      <c r="AA28" s="109">
        <v>12</v>
      </c>
      <c r="AB28" s="117"/>
      <c r="AC28" s="118">
        <f t="shared" si="3"/>
        <v>6314.1120000000001</v>
      </c>
      <c r="AD28" s="118">
        <f t="shared" si="4"/>
        <v>0</v>
      </c>
      <c r="AE28" s="118">
        <f t="shared" si="0"/>
        <v>6314.1120000000001</v>
      </c>
      <c r="AF28"/>
    </row>
    <row r="29" spans="1:32" ht="24.95" customHeight="1" x14ac:dyDescent="0.4">
      <c r="A29" s="105">
        <v>26</v>
      </c>
      <c r="B29" s="106" t="s">
        <v>98</v>
      </c>
      <c r="C29" s="106" t="s">
        <v>107</v>
      </c>
      <c r="D29" s="106" t="s">
        <v>77</v>
      </c>
      <c r="E29" s="106" t="s">
        <v>78</v>
      </c>
      <c r="F29" s="106" t="s">
        <v>106</v>
      </c>
      <c r="G29" s="106">
        <v>42</v>
      </c>
      <c r="H29" s="107">
        <v>3</v>
      </c>
      <c r="I29" s="108">
        <v>1</v>
      </c>
      <c r="J29" s="109">
        <v>3</v>
      </c>
      <c r="K29" s="110"/>
      <c r="L29" s="111"/>
      <c r="M29" s="111"/>
      <c r="N29" s="112" t="s">
        <v>80</v>
      </c>
      <c r="O29" s="112">
        <v>2500</v>
      </c>
      <c r="P29" s="112"/>
      <c r="Q29" s="111"/>
      <c r="R29" s="113">
        <v>3</v>
      </c>
      <c r="S29" s="114"/>
      <c r="T29" s="115"/>
      <c r="U29" s="115"/>
      <c r="V29" s="116">
        <f t="shared" si="1"/>
        <v>0</v>
      </c>
      <c r="W29" s="116">
        <f t="shared" si="2"/>
        <v>0</v>
      </c>
      <c r="X29" s="117"/>
      <c r="Y29" s="109">
        <v>9</v>
      </c>
      <c r="Z29" s="109">
        <v>24</v>
      </c>
      <c r="AA29" s="109">
        <v>12</v>
      </c>
      <c r="AB29" s="117"/>
      <c r="AC29" s="118">
        <f t="shared" si="3"/>
        <v>9471.1679999999997</v>
      </c>
      <c r="AD29" s="118">
        <f t="shared" si="4"/>
        <v>0</v>
      </c>
      <c r="AE29" s="118">
        <f t="shared" si="0"/>
        <v>9471.1679999999997</v>
      </c>
      <c r="AF29"/>
    </row>
    <row r="30" spans="1:32" ht="24.95" customHeight="1" x14ac:dyDescent="0.4">
      <c r="A30" s="105">
        <v>27</v>
      </c>
      <c r="B30" s="106" t="s">
        <v>98</v>
      </c>
      <c r="C30" s="106" t="s">
        <v>107</v>
      </c>
      <c r="D30" s="106" t="s">
        <v>77</v>
      </c>
      <c r="E30" s="106" t="s">
        <v>78</v>
      </c>
      <c r="F30" s="106" t="s">
        <v>106</v>
      </c>
      <c r="G30" s="106">
        <v>42</v>
      </c>
      <c r="H30" s="107">
        <v>4</v>
      </c>
      <c r="I30" s="108">
        <v>2</v>
      </c>
      <c r="J30" s="109">
        <v>8</v>
      </c>
      <c r="K30" s="110"/>
      <c r="L30" s="111"/>
      <c r="M30" s="111"/>
      <c r="N30" s="112" t="s">
        <v>80</v>
      </c>
      <c r="O30" s="112">
        <v>2500</v>
      </c>
      <c r="P30" s="112"/>
      <c r="Q30" s="111"/>
      <c r="R30" s="113">
        <v>8</v>
      </c>
      <c r="S30" s="114"/>
      <c r="T30" s="115"/>
      <c r="U30" s="115"/>
      <c r="V30" s="116">
        <f t="shared" si="1"/>
        <v>0</v>
      </c>
      <c r="W30" s="116">
        <f t="shared" si="2"/>
        <v>0</v>
      </c>
      <c r="X30" s="117"/>
      <c r="Y30" s="109">
        <v>9</v>
      </c>
      <c r="Z30" s="109">
        <v>24</v>
      </c>
      <c r="AA30" s="109">
        <v>12</v>
      </c>
      <c r="AB30" s="117"/>
      <c r="AC30" s="118">
        <f t="shared" si="3"/>
        <v>25256.448</v>
      </c>
      <c r="AD30" s="118">
        <f t="shared" si="4"/>
        <v>0</v>
      </c>
      <c r="AE30" s="118">
        <f t="shared" si="0"/>
        <v>25256.448</v>
      </c>
      <c r="AF30"/>
    </row>
    <row r="31" spans="1:32" ht="24.95" customHeight="1" x14ac:dyDescent="0.4">
      <c r="A31" s="105">
        <v>28</v>
      </c>
      <c r="B31" s="106" t="s">
        <v>98</v>
      </c>
      <c r="C31" s="106" t="s">
        <v>107</v>
      </c>
      <c r="D31" s="106" t="s">
        <v>77</v>
      </c>
      <c r="E31" s="106" t="s">
        <v>78</v>
      </c>
      <c r="F31" s="106" t="s">
        <v>108</v>
      </c>
      <c r="G31" s="106">
        <v>42</v>
      </c>
      <c r="H31" s="107">
        <v>2</v>
      </c>
      <c r="I31" s="108">
        <v>1</v>
      </c>
      <c r="J31" s="109">
        <v>2</v>
      </c>
      <c r="K31" s="110"/>
      <c r="L31" s="111"/>
      <c r="M31" s="111"/>
      <c r="N31" s="112" t="s">
        <v>80</v>
      </c>
      <c r="O31" s="112">
        <v>2400</v>
      </c>
      <c r="P31" s="112"/>
      <c r="Q31" s="111"/>
      <c r="R31" s="113">
        <v>2</v>
      </c>
      <c r="S31" s="114"/>
      <c r="T31" s="115"/>
      <c r="U31" s="115"/>
      <c r="V31" s="116">
        <f t="shared" si="1"/>
        <v>0</v>
      </c>
      <c r="W31" s="116">
        <f t="shared" si="2"/>
        <v>0</v>
      </c>
      <c r="X31" s="117"/>
      <c r="Y31" s="109">
        <v>9</v>
      </c>
      <c r="Z31" s="109">
        <v>24</v>
      </c>
      <c r="AA31" s="109">
        <v>12</v>
      </c>
      <c r="AB31" s="117"/>
      <c r="AC31" s="118">
        <f t="shared" si="3"/>
        <v>6314.1120000000001</v>
      </c>
      <c r="AD31" s="118">
        <f t="shared" si="4"/>
        <v>0</v>
      </c>
      <c r="AE31" s="118">
        <f t="shared" si="0"/>
        <v>6314.1120000000001</v>
      </c>
      <c r="AF31"/>
    </row>
    <row r="32" spans="1:32" ht="24.95" customHeight="1" x14ac:dyDescent="0.4">
      <c r="A32" s="105">
        <v>29</v>
      </c>
      <c r="B32" s="106" t="s">
        <v>98</v>
      </c>
      <c r="C32" s="106" t="s">
        <v>107</v>
      </c>
      <c r="D32" s="106" t="s">
        <v>77</v>
      </c>
      <c r="E32" s="106" t="s">
        <v>78</v>
      </c>
      <c r="F32" s="106" t="s">
        <v>108</v>
      </c>
      <c r="G32" s="106">
        <v>42</v>
      </c>
      <c r="H32" s="107">
        <v>1</v>
      </c>
      <c r="I32" s="108">
        <v>2</v>
      </c>
      <c r="J32" s="109">
        <v>2</v>
      </c>
      <c r="K32" s="110"/>
      <c r="L32" s="111"/>
      <c r="M32" s="111"/>
      <c r="N32" s="112" t="s">
        <v>80</v>
      </c>
      <c r="O32" s="112">
        <v>5000</v>
      </c>
      <c r="P32" s="112"/>
      <c r="Q32" s="111"/>
      <c r="R32" s="113">
        <v>1</v>
      </c>
      <c r="S32" s="114"/>
      <c r="T32" s="115"/>
      <c r="U32" s="115"/>
      <c r="V32" s="116">
        <f t="shared" si="1"/>
        <v>0</v>
      </c>
      <c r="W32" s="116">
        <f t="shared" si="2"/>
        <v>0</v>
      </c>
      <c r="X32" s="117"/>
      <c r="Y32" s="109">
        <v>9</v>
      </c>
      <c r="Z32" s="109">
        <v>24</v>
      </c>
      <c r="AA32" s="109">
        <v>12</v>
      </c>
      <c r="AB32" s="117"/>
      <c r="AC32" s="118">
        <f t="shared" si="3"/>
        <v>6314.1120000000001</v>
      </c>
      <c r="AD32" s="118">
        <f t="shared" si="4"/>
        <v>0</v>
      </c>
      <c r="AE32" s="118">
        <f t="shared" si="0"/>
        <v>6314.1120000000001</v>
      </c>
      <c r="AF32"/>
    </row>
    <row r="33" spans="1:32" ht="24.95" customHeight="1" x14ac:dyDescent="0.4">
      <c r="A33" s="105">
        <v>30</v>
      </c>
      <c r="B33" s="106" t="s">
        <v>98</v>
      </c>
      <c r="C33" s="106" t="s">
        <v>85</v>
      </c>
      <c r="D33" s="106" t="s">
        <v>77</v>
      </c>
      <c r="E33" s="106" t="s">
        <v>78</v>
      </c>
      <c r="F33" s="106" t="s">
        <v>83</v>
      </c>
      <c r="G33" s="106">
        <v>42</v>
      </c>
      <c r="H33" s="107">
        <v>2</v>
      </c>
      <c r="I33" s="108">
        <v>2</v>
      </c>
      <c r="J33" s="109">
        <v>4</v>
      </c>
      <c r="K33" s="110"/>
      <c r="L33" s="111"/>
      <c r="M33" s="111"/>
      <c r="N33" s="112" t="s">
        <v>80</v>
      </c>
      <c r="O33" s="112">
        <v>5200</v>
      </c>
      <c r="P33" s="112"/>
      <c r="Q33" s="111"/>
      <c r="R33" s="113">
        <v>2</v>
      </c>
      <c r="S33" s="114"/>
      <c r="T33" s="115"/>
      <c r="U33" s="115"/>
      <c r="V33" s="116">
        <f t="shared" si="1"/>
        <v>0</v>
      </c>
      <c r="W33" s="116">
        <f t="shared" si="2"/>
        <v>0</v>
      </c>
      <c r="X33" s="117"/>
      <c r="Y33" s="109">
        <v>9</v>
      </c>
      <c r="Z33" s="109">
        <v>24</v>
      </c>
      <c r="AA33" s="109">
        <v>12</v>
      </c>
      <c r="AB33" s="117"/>
      <c r="AC33" s="118">
        <f t="shared" si="3"/>
        <v>12628.224</v>
      </c>
      <c r="AD33" s="118">
        <f t="shared" si="4"/>
        <v>0</v>
      </c>
      <c r="AE33" s="118">
        <f t="shared" si="0"/>
        <v>12628.224</v>
      </c>
      <c r="AF33"/>
    </row>
    <row r="34" spans="1:32" ht="24.95" customHeight="1" x14ac:dyDescent="0.4">
      <c r="A34" s="105">
        <v>31</v>
      </c>
      <c r="B34" s="106" t="s">
        <v>98</v>
      </c>
      <c r="C34" s="106" t="s">
        <v>109</v>
      </c>
      <c r="D34" s="106" t="s">
        <v>77</v>
      </c>
      <c r="E34" s="106" t="s">
        <v>78</v>
      </c>
      <c r="F34" s="106" t="s">
        <v>110</v>
      </c>
      <c r="G34" s="106">
        <v>42</v>
      </c>
      <c r="H34" s="107">
        <v>1</v>
      </c>
      <c r="I34" s="108">
        <v>2</v>
      </c>
      <c r="J34" s="109">
        <v>2</v>
      </c>
      <c r="K34" s="110"/>
      <c r="L34" s="111"/>
      <c r="M34" s="111"/>
      <c r="N34" s="112" t="s">
        <v>80</v>
      </c>
      <c r="O34" s="112">
        <v>2500</v>
      </c>
      <c r="P34" s="112"/>
      <c r="Q34" s="111"/>
      <c r="R34" s="113">
        <v>2</v>
      </c>
      <c r="S34" s="114"/>
      <c r="T34" s="115"/>
      <c r="U34" s="115"/>
      <c r="V34" s="116">
        <f t="shared" si="1"/>
        <v>0</v>
      </c>
      <c r="W34" s="116">
        <f t="shared" si="2"/>
        <v>0</v>
      </c>
      <c r="X34" s="117"/>
      <c r="Y34" s="109">
        <v>9</v>
      </c>
      <c r="Z34" s="109">
        <v>24</v>
      </c>
      <c r="AA34" s="109">
        <v>12</v>
      </c>
      <c r="AB34" s="117"/>
      <c r="AC34" s="118">
        <f t="shared" si="3"/>
        <v>6314.1120000000001</v>
      </c>
      <c r="AD34" s="118">
        <f t="shared" si="4"/>
        <v>0</v>
      </c>
      <c r="AE34" s="118">
        <f t="shared" si="0"/>
        <v>6314.1120000000001</v>
      </c>
      <c r="AF34"/>
    </row>
    <row r="35" spans="1:32" ht="24.95" customHeight="1" x14ac:dyDescent="0.4">
      <c r="A35" s="105">
        <v>32</v>
      </c>
      <c r="B35" s="106" t="s">
        <v>98</v>
      </c>
      <c r="C35" s="106" t="s">
        <v>109</v>
      </c>
      <c r="D35" s="106" t="s">
        <v>77</v>
      </c>
      <c r="E35" s="106" t="s">
        <v>78</v>
      </c>
      <c r="F35" s="106" t="s">
        <v>106</v>
      </c>
      <c r="G35" s="106">
        <v>42</v>
      </c>
      <c r="H35" s="107">
        <v>2</v>
      </c>
      <c r="I35" s="108">
        <v>2</v>
      </c>
      <c r="J35" s="109">
        <v>4</v>
      </c>
      <c r="K35" s="110"/>
      <c r="L35" s="111"/>
      <c r="M35" s="111"/>
      <c r="N35" s="112" t="s">
        <v>80</v>
      </c>
      <c r="O35" s="112">
        <v>2500</v>
      </c>
      <c r="P35" s="112"/>
      <c r="Q35" s="111"/>
      <c r="R35" s="113">
        <v>4</v>
      </c>
      <c r="S35" s="114"/>
      <c r="T35" s="115"/>
      <c r="U35" s="115"/>
      <c r="V35" s="116">
        <f t="shared" si="1"/>
        <v>0</v>
      </c>
      <c r="W35" s="116">
        <f t="shared" si="2"/>
        <v>0</v>
      </c>
      <c r="X35" s="117"/>
      <c r="Y35" s="109">
        <v>9</v>
      </c>
      <c r="Z35" s="109">
        <v>24</v>
      </c>
      <c r="AA35" s="109">
        <v>12</v>
      </c>
      <c r="AB35" s="117"/>
      <c r="AC35" s="118">
        <f t="shared" si="3"/>
        <v>12628.224</v>
      </c>
      <c r="AD35" s="118">
        <f t="shared" si="4"/>
        <v>0</v>
      </c>
      <c r="AE35" s="118">
        <f t="shared" si="0"/>
        <v>12628.224</v>
      </c>
      <c r="AF35"/>
    </row>
    <row r="36" spans="1:32" ht="24.95" customHeight="1" x14ac:dyDescent="0.4">
      <c r="A36" s="105">
        <v>33</v>
      </c>
      <c r="B36" s="106" t="s">
        <v>98</v>
      </c>
      <c r="C36" s="106" t="s">
        <v>109</v>
      </c>
      <c r="D36" s="106" t="s">
        <v>77</v>
      </c>
      <c r="E36" s="106" t="s">
        <v>78</v>
      </c>
      <c r="F36" s="106" t="s">
        <v>83</v>
      </c>
      <c r="G36" s="106">
        <v>42</v>
      </c>
      <c r="H36" s="107">
        <v>2</v>
      </c>
      <c r="I36" s="108">
        <v>2</v>
      </c>
      <c r="J36" s="109">
        <v>4</v>
      </c>
      <c r="K36" s="110"/>
      <c r="L36" s="111"/>
      <c r="M36" s="111"/>
      <c r="N36" s="112" t="s">
        <v>80</v>
      </c>
      <c r="O36" s="112">
        <v>5200</v>
      </c>
      <c r="P36" s="112"/>
      <c r="Q36" s="111"/>
      <c r="R36" s="113">
        <v>2</v>
      </c>
      <c r="S36" s="114"/>
      <c r="T36" s="115"/>
      <c r="U36" s="115"/>
      <c r="V36" s="116">
        <f t="shared" si="1"/>
        <v>0</v>
      </c>
      <c r="W36" s="116">
        <f t="shared" si="2"/>
        <v>0</v>
      </c>
      <c r="X36" s="117"/>
      <c r="Y36" s="109">
        <v>9</v>
      </c>
      <c r="Z36" s="109">
        <v>24</v>
      </c>
      <c r="AA36" s="109">
        <v>12</v>
      </c>
      <c r="AB36" s="117"/>
      <c r="AC36" s="118">
        <f t="shared" si="3"/>
        <v>12628.224</v>
      </c>
      <c r="AD36" s="118">
        <f t="shared" si="4"/>
        <v>0</v>
      </c>
      <c r="AE36" s="118">
        <f t="shared" si="0"/>
        <v>12628.224</v>
      </c>
      <c r="AF36"/>
    </row>
    <row r="37" spans="1:32" ht="24.95" customHeight="1" x14ac:dyDescent="0.4">
      <c r="A37" s="105">
        <v>34</v>
      </c>
      <c r="B37" s="106" t="s">
        <v>98</v>
      </c>
      <c r="C37" s="106" t="s">
        <v>109</v>
      </c>
      <c r="D37" s="106" t="s">
        <v>77</v>
      </c>
      <c r="E37" s="106" t="s">
        <v>78</v>
      </c>
      <c r="F37" s="106" t="s">
        <v>108</v>
      </c>
      <c r="G37" s="106">
        <v>42</v>
      </c>
      <c r="H37" s="107">
        <v>1</v>
      </c>
      <c r="I37" s="108">
        <v>2</v>
      </c>
      <c r="J37" s="109">
        <v>2</v>
      </c>
      <c r="K37" s="110"/>
      <c r="L37" s="111"/>
      <c r="M37" s="111"/>
      <c r="N37" s="112" t="s">
        <v>80</v>
      </c>
      <c r="O37" s="112">
        <v>5000</v>
      </c>
      <c r="P37" s="112"/>
      <c r="Q37" s="111"/>
      <c r="R37" s="113">
        <v>1</v>
      </c>
      <c r="S37" s="114"/>
      <c r="T37" s="115"/>
      <c r="U37" s="115"/>
      <c r="V37" s="116">
        <f t="shared" si="1"/>
        <v>0</v>
      </c>
      <c r="W37" s="116">
        <f t="shared" si="2"/>
        <v>0</v>
      </c>
      <c r="X37" s="117"/>
      <c r="Y37" s="109">
        <v>9</v>
      </c>
      <c r="Z37" s="109">
        <v>24</v>
      </c>
      <c r="AA37" s="109">
        <v>12</v>
      </c>
      <c r="AB37" s="117"/>
      <c r="AC37" s="118">
        <f t="shared" si="3"/>
        <v>6314.1120000000001</v>
      </c>
      <c r="AD37" s="118">
        <f t="shared" si="4"/>
        <v>0</v>
      </c>
      <c r="AE37" s="118">
        <f t="shared" si="0"/>
        <v>6314.1120000000001</v>
      </c>
      <c r="AF37"/>
    </row>
    <row r="38" spans="1:32" ht="24.95" customHeight="1" x14ac:dyDescent="0.4">
      <c r="A38" s="105">
        <v>35</v>
      </c>
      <c r="B38" s="106" t="s">
        <v>98</v>
      </c>
      <c r="C38" s="106" t="s">
        <v>82</v>
      </c>
      <c r="D38" s="106" t="s">
        <v>77</v>
      </c>
      <c r="E38" s="106" t="s">
        <v>78</v>
      </c>
      <c r="F38" s="106" t="s">
        <v>83</v>
      </c>
      <c r="G38" s="106">
        <v>42</v>
      </c>
      <c r="H38" s="107">
        <v>2</v>
      </c>
      <c r="I38" s="108">
        <v>2</v>
      </c>
      <c r="J38" s="109">
        <v>4</v>
      </c>
      <c r="K38" s="110"/>
      <c r="L38" s="111"/>
      <c r="M38" s="111"/>
      <c r="N38" s="112" t="s">
        <v>80</v>
      </c>
      <c r="O38" s="112">
        <v>5200</v>
      </c>
      <c r="P38" s="112"/>
      <c r="Q38" s="111"/>
      <c r="R38" s="113">
        <v>2</v>
      </c>
      <c r="S38" s="114"/>
      <c r="T38" s="115"/>
      <c r="U38" s="115"/>
      <c r="V38" s="116">
        <f t="shared" si="1"/>
        <v>0</v>
      </c>
      <c r="W38" s="116">
        <f t="shared" si="2"/>
        <v>0</v>
      </c>
      <c r="X38" s="117"/>
      <c r="Y38" s="109">
        <v>9</v>
      </c>
      <c r="Z38" s="109">
        <v>24</v>
      </c>
      <c r="AA38" s="109">
        <v>12</v>
      </c>
      <c r="AB38" s="117"/>
      <c r="AC38" s="118">
        <f t="shared" si="3"/>
        <v>12628.224</v>
      </c>
      <c r="AD38" s="118">
        <f t="shared" si="4"/>
        <v>0</v>
      </c>
      <c r="AE38" s="118">
        <f t="shared" si="0"/>
        <v>12628.224</v>
      </c>
      <c r="AF38"/>
    </row>
    <row r="39" spans="1:32" ht="24.95" customHeight="1" x14ac:dyDescent="0.4">
      <c r="A39" s="105">
        <v>36</v>
      </c>
      <c r="B39" s="106" t="s">
        <v>98</v>
      </c>
      <c r="C39" s="106" t="s">
        <v>111</v>
      </c>
      <c r="D39" s="106" t="s">
        <v>77</v>
      </c>
      <c r="E39" s="106" t="s">
        <v>78</v>
      </c>
      <c r="F39" s="106" t="s">
        <v>87</v>
      </c>
      <c r="G39" s="106">
        <v>42</v>
      </c>
      <c r="H39" s="107">
        <v>4</v>
      </c>
      <c r="I39" s="108">
        <v>2</v>
      </c>
      <c r="J39" s="109">
        <v>8</v>
      </c>
      <c r="K39" s="110"/>
      <c r="L39" s="111"/>
      <c r="M39" s="111"/>
      <c r="N39" s="112" t="s">
        <v>80</v>
      </c>
      <c r="O39" s="112">
        <v>2500</v>
      </c>
      <c r="P39" s="112"/>
      <c r="Q39" s="111"/>
      <c r="R39" s="113">
        <v>8</v>
      </c>
      <c r="S39" s="114"/>
      <c r="T39" s="115"/>
      <c r="U39" s="115"/>
      <c r="V39" s="116">
        <f t="shared" si="1"/>
        <v>0</v>
      </c>
      <c r="W39" s="116">
        <f t="shared" si="2"/>
        <v>0</v>
      </c>
      <c r="X39" s="117"/>
      <c r="Y39" s="109">
        <v>9</v>
      </c>
      <c r="Z39" s="109">
        <v>24</v>
      </c>
      <c r="AA39" s="109">
        <v>12</v>
      </c>
      <c r="AB39" s="117"/>
      <c r="AC39" s="118">
        <f t="shared" si="3"/>
        <v>25256.448</v>
      </c>
      <c r="AD39" s="118">
        <f t="shared" si="4"/>
        <v>0</v>
      </c>
      <c r="AE39" s="118">
        <f t="shared" si="0"/>
        <v>25256.448</v>
      </c>
      <c r="AF39"/>
    </row>
    <row r="40" spans="1:32" ht="24.95" customHeight="1" x14ac:dyDescent="0.4">
      <c r="A40" s="105">
        <v>37</v>
      </c>
      <c r="B40" s="106" t="s">
        <v>98</v>
      </c>
      <c r="C40" s="106" t="s">
        <v>111</v>
      </c>
      <c r="D40" s="106" t="s">
        <v>77</v>
      </c>
      <c r="E40" s="106" t="s">
        <v>78</v>
      </c>
      <c r="F40" s="106" t="s">
        <v>88</v>
      </c>
      <c r="G40" s="106">
        <v>42</v>
      </c>
      <c r="H40" s="106">
        <v>3</v>
      </c>
      <c r="I40" s="108">
        <v>2</v>
      </c>
      <c r="J40" s="109">
        <v>6</v>
      </c>
      <c r="K40" s="110"/>
      <c r="L40" s="111"/>
      <c r="M40" s="111"/>
      <c r="N40" s="112" t="s">
        <v>80</v>
      </c>
      <c r="O40" s="112">
        <v>5200</v>
      </c>
      <c r="P40" s="112"/>
      <c r="Q40" s="111"/>
      <c r="R40" s="113">
        <v>3</v>
      </c>
      <c r="S40" s="114"/>
      <c r="T40" s="115"/>
      <c r="U40" s="115"/>
      <c r="V40" s="116">
        <f t="shared" si="1"/>
        <v>0</v>
      </c>
      <c r="W40" s="116">
        <f t="shared" si="2"/>
        <v>0</v>
      </c>
      <c r="X40" s="117"/>
      <c r="Y40" s="109">
        <v>9</v>
      </c>
      <c r="Z40" s="109">
        <v>24</v>
      </c>
      <c r="AA40" s="109">
        <v>12</v>
      </c>
      <c r="AB40" s="117"/>
      <c r="AC40" s="118">
        <f t="shared" si="3"/>
        <v>18942.335999999999</v>
      </c>
      <c r="AD40" s="118">
        <f t="shared" si="4"/>
        <v>0</v>
      </c>
      <c r="AE40" s="118">
        <f t="shared" si="0"/>
        <v>18942.335999999999</v>
      </c>
      <c r="AF40"/>
    </row>
    <row r="41" spans="1:32" ht="24.95" customHeight="1" x14ac:dyDescent="0.4">
      <c r="A41" s="105">
        <v>38</v>
      </c>
      <c r="B41" s="106" t="s">
        <v>98</v>
      </c>
      <c r="C41" s="106" t="s">
        <v>112</v>
      </c>
      <c r="D41" s="106" t="s">
        <v>77</v>
      </c>
      <c r="E41" s="106" t="s">
        <v>113</v>
      </c>
      <c r="F41" s="106" t="s">
        <v>114</v>
      </c>
      <c r="G41" s="106">
        <v>19</v>
      </c>
      <c r="H41" s="106">
        <v>3</v>
      </c>
      <c r="I41" s="108">
        <v>1</v>
      </c>
      <c r="J41" s="109">
        <v>3</v>
      </c>
      <c r="K41" s="110"/>
      <c r="L41" s="111"/>
      <c r="M41" s="111"/>
      <c r="N41" s="112" t="s">
        <v>80</v>
      </c>
      <c r="O41" s="112">
        <v>700</v>
      </c>
      <c r="P41" s="112"/>
      <c r="Q41" s="111"/>
      <c r="R41" s="113">
        <v>3</v>
      </c>
      <c r="S41" s="114"/>
      <c r="T41" s="115"/>
      <c r="U41" s="115"/>
      <c r="V41" s="116">
        <f t="shared" si="1"/>
        <v>0</v>
      </c>
      <c r="W41" s="116">
        <f t="shared" si="2"/>
        <v>0</v>
      </c>
      <c r="X41" s="117"/>
      <c r="Y41" s="109">
        <v>9</v>
      </c>
      <c r="Z41" s="109">
        <v>24</v>
      </c>
      <c r="AA41" s="109">
        <v>12</v>
      </c>
      <c r="AB41" s="117"/>
      <c r="AC41" s="118">
        <f t="shared" si="3"/>
        <v>4284.576</v>
      </c>
      <c r="AD41" s="118">
        <f t="shared" si="4"/>
        <v>0</v>
      </c>
      <c r="AE41" s="118">
        <f t="shared" si="0"/>
        <v>4284.576</v>
      </c>
      <c r="AF41"/>
    </row>
    <row r="42" spans="1:32" ht="36.75" customHeight="1" x14ac:dyDescent="0.4">
      <c r="A42" s="119"/>
      <c r="B42" s="120"/>
      <c r="C42" s="120"/>
      <c r="D42" s="120"/>
      <c r="E42" s="120"/>
      <c r="L42" s="121"/>
      <c r="S42" s="122"/>
      <c r="T42" s="122"/>
      <c r="U42" s="122"/>
      <c r="V42" s="123"/>
      <c r="W42" s="123"/>
      <c r="X42" s="117"/>
      <c r="AB42" s="117"/>
      <c r="AC42" s="124">
        <f>SUM(AC4:AC41)</f>
        <v>487915.48800000001</v>
      </c>
      <c r="AD42" s="124">
        <f>SUM(AD4:AD41)</f>
        <v>0</v>
      </c>
      <c r="AE42" s="124">
        <f>SUM(AE4:AE41)</f>
        <v>487915.48800000001</v>
      </c>
      <c r="AF42"/>
    </row>
    <row r="44" spans="1:32" x14ac:dyDescent="0.4">
      <c r="U44" s="126" t="s">
        <v>115</v>
      </c>
      <c r="V44" s="127"/>
      <c r="W44" s="128"/>
      <c r="X44" s="129">
        <f>SUM(V4:V41)</f>
        <v>0</v>
      </c>
    </row>
    <row r="45" spans="1:32" x14ac:dyDescent="0.4">
      <c r="U45" s="126" t="s">
        <v>116</v>
      </c>
      <c r="V45" s="127"/>
      <c r="W45" s="128"/>
      <c r="X45" s="129">
        <f>SUM(W4:W41)</f>
        <v>0</v>
      </c>
    </row>
    <row r="46" spans="1:32" x14ac:dyDescent="0.4">
      <c r="U46" s="126" t="s">
        <v>32</v>
      </c>
      <c r="V46" s="127"/>
      <c r="W46" s="128"/>
      <c r="X46" s="130"/>
    </row>
    <row r="47" spans="1:32" x14ac:dyDescent="0.4">
      <c r="U47" s="126" t="s">
        <v>33</v>
      </c>
      <c r="V47" s="127"/>
      <c r="W47" s="128"/>
      <c r="X47" s="130"/>
    </row>
    <row r="48" spans="1:32" x14ac:dyDescent="0.4">
      <c r="U48" s="126" t="s">
        <v>117</v>
      </c>
      <c r="V48" s="127"/>
      <c r="W48" s="128"/>
      <c r="X48" s="130"/>
    </row>
    <row r="49" spans="21:24" x14ac:dyDescent="0.4">
      <c r="U49" s="126" t="s">
        <v>118</v>
      </c>
      <c r="V49" s="127"/>
      <c r="W49" s="128"/>
      <c r="X49" s="130"/>
    </row>
    <row r="50" spans="21:24" x14ac:dyDescent="0.4">
      <c r="U50" s="126" t="s">
        <v>119</v>
      </c>
      <c r="V50" s="127"/>
      <c r="W50" s="128"/>
      <c r="X50" s="129">
        <f>SUM(X44:X49)</f>
        <v>0</v>
      </c>
    </row>
    <row r="51" spans="21:24" x14ac:dyDescent="0.4">
      <c r="U51" s="126" t="s">
        <v>120</v>
      </c>
      <c r="V51" s="127"/>
      <c r="W51" s="128"/>
      <c r="X51" s="129">
        <f>X50*1.1</f>
        <v>0</v>
      </c>
    </row>
  </sheetData>
  <autoFilter ref="A3:AF3"/>
  <mergeCells count="13">
    <mergeCell ref="U51:W51"/>
    <mergeCell ref="U45:W45"/>
    <mergeCell ref="U46:W46"/>
    <mergeCell ref="U47:W47"/>
    <mergeCell ref="U48:W48"/>
    <mergeCell ref="U49:W49"/>
    <mergeCell ref="U50:W50"/>
    <mergeCell ref="E2:J2"/>
    <mergeCell ref="L2:R2"/>
    <mergeCell ref="Y2:AA2"/>
    <mergeCell ref="AC2:AD2"/>
    <mergeCell ref="AE2:AE3"/>
    <mergeCell ref="U44:W44"/>
  </mergeCells>
  <phoneticPr fontId="4"/>
  <conditionalFormatting sqref="B4:J41 L4:R41">
    <cfRule type="containsBlanks" dxfId="13" priority="2">
      <formula>LEN(TRIM(B4))=0</formula>
    </cfRule>
  </conditionalFormatting>
  <conditionalFormatting sqref="Y4:AA41">
    <cfRule type="containsBlanks" dxfId="12" priority="1">
      <formula>LEN(TRIM(Y4))=0</formula>
    </cfRule>
  </conditionalFormatting>
  <dataValidations count="1">
    <dataValidation type="list" allowBlank="1" showInputMessage="1" showErrorMessage="1" sqref="L4:L41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92"/>
  <sheetViews>
    <sheetView showGridLines="0" view="pageBreakPreview" zoomScale="67" zoomScaleNormal="100" zoomScaleSheetLayoutView="85" workbookViewId="0">
      <pane xSplit="3" ySplit="3" topLeftCell="F61" activePane="bottomRight" state="frozen"/>
      <selection activeCell="A8" sqref="A8:E8"/>
      <selection pane="topRight" activeCell="A8" sqref="A8:E8"/>
      <selection pane="bottomLeft" activeCell="A8" sqref="A8:E8"/>
      <selection pane="bottomRight" activeCell="A8" sqref="A8:E8"/>
    </sheetView>
  </sheetViews>
  <sheetFormatPr defaultRowHeight="18.75" x14ac:dyDescent="0.4"/>
  <cols>
    <col min="1" max="1" width="4" style="70" customWidth="1"/>
    <col min="2" max="2" width="5.75" style="70" customWidth="1"/>
    <col min="3" max="4" width="15.125" style="70" customWidth="1"/>
    <col min="5" max="5" width="13.75" style="70" customWidth="1"/>
    <col min="6" max="6" width="34.5" style="70" customWidth="1"/>
    <col min="7" max="7" width="8.125" style="70" customWidth="1"/>
    <col min="8" max="8" width="6.25" style="70" customWidth="1"/>
    <col min="9" max="9" width="13.5" style="70" customWidth="1"/>
    <col min="10" max="10" width="7" style="70" customWidth="1"/>
    <col min="11" max="11" width="3" customWidth="1"/>
    <col min="12" max="12" width="15.375" customWidth="1"/>
    <col min="13" max="13" width="31" style="71" customWidth="1"/>
    <col min="14" max="17" width="13.125" style="71" customWidth="1"/>
    <col min="18" max="18" width="13.125" style="72" customWidth="1"/>
    <col min="19" max="19" width="5" style="72" customWidth="1"/>
    <col min="20" max="23" width="11.125" style="125" customWidth="1"/>
    <col min="24" max="24" width="11.25" style="125" bestFit="1" customWidth="1"/>
    <col min="25" max="25" width="7.875" customWidth="1"/>
    <col min="26" max="28" width="7.125" style="70" customWidth="1"/>
    <col min="29" max="29" width="14.375" bestFit="1" customWidth="1"/>
    <col min="30" max="30" width="13.375" style="78" bestFit="1" customWidth="1"/>
    <col min="31" max="31" width="20.125" bestFit="1" customWidth="1"/>
    <col min="32" max="32" width="24.125" style="78" customWidth="1"/>
    <col min="34" max="44" width="15.875" customWidth="1"/>
    <col min="45" max="45" width="12.625" bestFit="1" customWidth="1"/>
  </cols>
  <sheetData>
    <row r="1" spans="1:32" ht="24.95" customHeight="1" x14ac:dyDescent="0.4">
      <c r="A1" s="68" t="s">
        <v>121</v>
      </c>
      <c r="B1" s="69"/>
      <c r="C1" s="69"/>
      <c r="D1" s="69"/>
      <c r="E1" s="69"/>
      <c r="F1" s="69"/>
      <c r="G1" s="69"/>
      <c r="H1" s="69"/>
      <c r="T1" s="73"/>
      <c r="U1" s="73"/>
      <c r="V1" s="73"/>
      <c r="W1" s="73"/>
      <c r="X1" s="74"/>
      <c r="Z1" s="75" t="s">
        <v>44</v>
      </c>
      <c r="AA1" s="75"/>
      <c r="AB1" s="76">
        <v>29</v>
      </c>
      <c r="AC1" t="s">
        <v>45</v>
      </c>
      <c r="AD1" s="77"/>
    </row>
    <row r="2" spans="1:32" ht="27" customHeight="1" x14ac:dyDescent="0.4">
      <c r="A2" s="69"/>
      <c r="B2" s="69"/>
      <c r="C2" s="69"/>
      <c r="D2" s="69"/>
      <c r="E2" s="79" t="s">
        <v>46</v>
      </c>
      <c r="F2" s="80"/>
      <c r="G2" s="80"/>
      <c r="H2" s="80"/>
      <c r="I2" s="80"/>
      <c r="J2" s="81"/>
      <c r="L2" s="82" t="s">
        <v>47</v>
      </c>
      <c r="M2" s="83"/>
      <c r="N2" s="83"/>
      <c r="O2" s="83"/>
      <c r="P2" s="83"/>
      <c r="Q2" s="83"/>
      <c r="R2" s="84"/>
      <c r="T2" s="85"/>
      <c r="U2" s="85"/>
      <c r="V2" s="85"/>
      <c r="W2" s="85"/>
      <c r="X2"/>
      <c r="Y2" s="86" t="s">
        <v>48</v>
      </c>
      <c r="Z2" s="87"/>
      <c r="AA2" s="88"/>
      <c r="AC2" s="89" t="s">
        <v>49</v>
      </c>
      <c r="AD2" s="90"/>
      <c r="AE2" s="91" t="s">
        <v>50</v>
      </c>
      <c r="AF2"/>
    </row>
    <row r="3" spans="1:32" ht="37.5" customHeight="1" thickBot="1" x14ac:dyDescent="0.45">
      <c r="A3" s="92" t="s">
        <v>51</v>
      </c>
      <c r="B3" s="92" t="s">
        <v>52</v>
      </c>
      <c r="C3" s="92" t="s">
        <v>53</v>
      </c>
      <c r="D3" s="92" t="s">
        <v>54</v>
      </c>
      <c r="E3" s="93" t="s">
        <v>55</v>
      </c>
      <c r="F3" s="93" t="s">
        <v>56</v>
      </c>
      <c r="G3" s="93" t="s">
        <v>57</v>
      </c>
      <c r="H3" s="94" t="s">
        <v>58</v>
      </c>
      <c r="I3" s="94" t="s">
        <v>59</v>
      </c>
      <c r="J3" s="94" t="s">
        <v>60</v>
      </c>
      <c r="K3" s="95"/>
      <c r="L3" s="96" t="s">
        <v>61</v>
      </c>
      <c r="M3" s="96" t="s">
        <v>62</v>
      </c>
      <c r="N3" s="96" t="s">
        <v>63</v>
      </c>
      <c r="O3" s="97" t="s">
        <v>64</v>
      </c>
      <c r="P3" s="97" t="s">
        <v>65</v>
      </c>
      <c r="Q3" s="96" t="s">
        <v>66</v>
      </c>
      <c r="R3" s="98" t="s">
        <v>67</v>
      </c>
      <c r="S3" s="99"/>
      <c r="T3" s="100" t="s">
        <v>68</v>
      </c>
      <c r="U3" s="101" t="s">
        <v>69</v>
      </c>
      <c r="V3" s="101" t="s">
        <v>70</v>
      </c>
      <c r="W3" s="101" t="s">
        <v>71</v>
      </c>
      <c r="X3"/>
      <c r="Y3" s="102" t="s">
        <v>72</v>
      </c>
      <c r="Z3" s="102" t="s">
        <v>73</v>
      </c>
      <c r="AA3" s="102" t="s">
        <v>74</v>
      </c>
      <c r="AB3"/>
      <c r="AC3" s="103" t="s">
        <v>46</v>
      </c>
      <c r="AD3" s="103" t="s">
        <v>47</v>
      </c>
      <c r="AE3" s="104"/>
      <c r="AF3"/>
    </row>
    <row r="4" spans="1:32" ht="24.95" customHeight="1" thickTop="1" x14ac:dyDescent="0.4">
      <c r="A4" s="105">
        <v>1</v>
      </c>
      <c r="B4" s="106" t="s">
        <v>92</v>
      </c>
      <c r="C4" s="106" t="s">
        <v>122</v>
      </c>
      <c r="D4" s="106" t="s">
        <v>77</v>
      </c>
      <c r="E4" s="106" t="s">
        <v>78</v>
      </c>
      <c r="F4" s="106" t="s">
        <v>123</v>
      </c>
      <c r="G4" s="106">
        <v>42</v>
      </c>
      <c r="H4" s="107">
        <v>1</v>
      </c>
      <c r="I4" s="108">
        <v>2</v>
      </c>
      <c r="J4" s="109">
        <v>2</v>
      </c>
      <c r="K4" s="110"/>
      <c r="L4" s="111"/>
      <c r="M4" s="111"/>
      <c r="N4" s="112" t="s">
        <v>80</v>
      </c>
      <c r="O4" s="112">
        <v>5100</v>
      </c>
      <c r="P4" s="112"/>
      <c r="Q4" s="111"/>
      <c r="R4" s="113">
        <v>1</v>
      </c>
      <c r="S4" s="114"/>
      <c r="T4" s="115"/>
      <c r="U4" s="115"/>
      <c r="V4" s="116">
        <f t="shared" ref="V4:V67" si="0">T4*R4</f>
        <v>0</v>
      </c>
      <c r="W4" s="116">
        <f t="shared" ref="W4:W67" si="1">U4*R4</f>
        <v>0</v>
      </c>
      <c r="X4" s="117"/>
      <c r="Y4" s="109">
        <v>9</v>
      </c>
      <c r="Z4" s="109">
        <v>24</v>
      </c>
      <c r="AA4" s="109">
        <v>12</v>
      </c>
      <c r="AB4" s="117"/>
      <c r="AC4" s="118">
        <f>G4*J4*Y4*Z4*AA4/1000*$AB$1</f>
        <v>6314.1120000000001</v>
      </c>
      <c r="AD4" s="118">
        <f>Q4*R4*Y4*Z4*AA4/1000*$AB$1</f>
        <v>0</v>
      </c>
      <c r="AE4" s="118">
        <f t="shared" ref="AE4:AE67" si="2">AC4-AD4</f>
        <v>6314.1120000000001</v>
      </c>
      <c r="AF4"/>
    </row>
    <row r="5" spans="1:32" ht="24.95" customHeight="1" x14ac:dyDescent="0.4">
      <c r="A5" s="105">
        <v>2</v>
      </c>
      <c r="B5" s="106" t="s">
        <v>92</v>
      </c>
      <c r="C5" s="106" t="s">
        <v>122</v>
      </c>
      <c r="D5" s="106" t="s">
        <v>77</v>
      </c>
      <c r="E5" s="106" t="s">
        <v>78</v>
      </c>
      <c r="F5" s="106" t="s">
        <v>124</v>
      </c>
      <c r="G5" s="106">
        <v>42</v>
      </c>
      <c r="H5" s="107">
        <v>2</v>
      </c>
      <c r="I5" s="108">
        <v>1</v>
      </c>
      <c r="J5" s="109">
        <v>2</v>
      </c>
      <c r="K5" s="110"/>
      <c r="L5" s="111"/>
      <c r="M5" s="111"/>
      <c r="N5" s="112" t="s">
        <v>80</v>
      </c>
      <c r="O5" s="112">
        <v>2300</v>
      </c>
      <c r="P5" s="112"/>
      <c r="Q5" s="111"/>
      <c r="R5" s="113">
        <v>2</v>
      </c>
      <c r="S5" s="114"/>
      <c r="T5" s="115"/>
      <c r="U5" s="115"/>
      <c r="V5" s="116">
        <f t="shared" si="0"/>
        <v>0</v>
      </c>
      <c r="W5" s="116">
        <f t="shared" si="1"/>
        <v>0</v>
      </c>
      <c r="X5" s="117"/>
      <c r="Y5" s="109">
        <v>9</v>
      </c>
      <c r="Z5" s="109">
        <v>24</v>
      </c>
      <c r="AA5" s="109">
        <v>12</v>
      </c>
      <c r="AB5" s="117"/>
      <c r="AC5" s="118">
        <f t="shared" ref="AC5:AC68" si="3">G5*J5*Y5*Z5*AA5/1000*$AB$1</f>
        <v>6314.1120000000001</v>
      </c>
      <c r="AD5" s="118">
        <f t="shared" ref="AD5:AD68" si="4">Q5*R5*Y5*Z5*AA5/1000*$AB$1</f>
        <v>0</v>
      </c>
      <c r="AE5" s="118">
        <f t="shared" si="2"/>
        <v>6314.1120000000001</v>
      </c>
      <c r="AF5"/>
    </row>
    <row r="6" spans="1:32" ht="24.95" customHeight="1" x14ac:dyDescent="0.4">
      <c r="A6" s="105">
        <v>3</v>
      </c>
      <c r="B6" s="106" t="s">
        <v>92</v>
      </c>
      <c r="C6" s="106" t="s">
        <v>122</v>
      </c>
      <c r="D6" s="106" t="s">
        <v>77</v>
      </c>
      <c r="E6" s="106" t="s">
        <v>78</v>
      </c>
      <c r="F6" s="106" t="s">
        <v>123</v>
      </c>
      <c r="G6" s="106">
        <v>42</v>
      </c>
      <c r="H6" s="107">
        <v>1</v>
      </c>
      <c r="I6" s="108">
        <v>1</v>
      </c>
      <c r="J6" s="109">
        <v>1</v>
      </c>
      <c r="K6" s="110"/>
      <c r="L6" s="111"/>
      <c r="M6" s="111"/>
      <c r="N6" s="112" t="s">
        <v>80</v>
      </c>
      <c r="O6" s="112">
        <v>2500</v>
      </c>
      <c r="P6" s="112"/>
      <c r="Q6" s="111"/>
      <c r="R6" s="113">
        <v>1</v>
      </c>
      <c r="S6" s="114"/>
      <c r="T6" s="115"/>
      <c r="U6" s="115"/>
      <c r="V6" s="116">
        <f t="shared" si="0"/>
        <v>0</v>
      </c>
      <c r="W6" s="116">
        <f t="shared" si="1"/>
        <v>0</v>
      </c>
      <c r="X6" s="117"/>
      <c r="Y6" s="109">
        <v>9</v>
      </c>
      <c r="Z6" s="109">
        <v>24</v>
      </c>
      <c r="AA6" s="109">
        <v>12</v>
      </c>
      <c r="AB6" s="117"/>
      <c r="AC6" s="118">
        <f t="shared" si="3"/>
        <v>3157.056</v>
      </c>
      <c r="AD6" s="118">
        <f t="shared" si="4"/>
        <v>0</v>
      </c>
      <c r="AE6" s="118">
        <f t="shared" si="2"/>
        <v>3157.056</v>
      </c>
      <c r="AF6"/>
    </row>
    <row r="7" spans="1:32" ht="24.95" customHeight="1" x14ac:dyDescent="0.4">
      <c r="A7" s="105">
        <v>4</v>
      </c>
      <c r="B7" s="106" t="s">
        <v>92</v>
      </c>
      <c r="C7" s="106" t="s">
        <v>125</v>
      </c>
      <c r="D7" s="106" t="s">
        <v>77</v>
      </c>
      <c r="E7" s="106" t="s">
        <v>78</v>
      </c>
      <c r="F7" s="106" t="s">
        <v>91</v>
      </c>
      <c r="G7" s="106">
        <v>42</v>
      </c>
      <c r="H7" s="107">
        <v>1</v>
      </c>
      <c r="I7" s="108">
        <v>2</v>
      </c>
      <c r="J7" s="109">
        <v>2</v>
      </c>
      <c r="K7" s="110"/>
      <c r="L7" s="111"/>
      <c r="M7" s="111"/>
      <c r="N7" s="112" t="s">
        <v>80</v>
      </c>
      <c r="O7" s="112">
        <v>2500</v>
      </c>
      <c r="P7" s="112"/>
      <c r="Q7" s="111"/>
      <c r="R7" s="113">
        <v>2</v>
      </c>
      <c r="S7" s="114"/>
      <c r="T7" s="115"/>
      <c r="U7" s="115"/>
      <c r="V7" s="116">
        <f t="shared" si="0"/>
        <v>0</v>
      </c>
      <c r="W7" s="116">
        <f t="shared" si="1"/>
        <v>0</v>
      </c>
      <c r="X7" s="117"/>
      <c r="Y7" s="109">
        <v>9</v>
      </c>
      <c r="Z7" s="109">
        <v>24</v>
      </c>
      <c r="AA7" s="109">
        <v>12</v>
      </c>
      <c r="AB7" s="117"/>
      <c r="AC7" s="118">
        <f t="shared" si="3"/>
        <v>6314.1120000000001</v>
      </c>
      <c r="AD7" s="118">
        <f t="shared" si="4"/>
        <v>0</v>
      </c>
      <c r="AE7" s="118">
        <f t="shared" si="2"/>
        <v>6314.1120000000001</v>
      </c>
      <c r="AF7"/>
    </row>
    <row r="8" spans="1:32" ht="24.95" customHeight="1" x14ac:dyDescent="0.4">
      <c r="A8" s="105">
        <v>5</v>
      </c>
      <c r="B8" s="106" t="s">
        <v>92</v>
      </c>
      <c r="C8" s="106" t="s">
        <v>125</v>
      </c>
      <c r="D8" s="106" t="s">
        <v>77</v>
      </c>
      <c r="E8" s="106" t="s">
        <v>78</v>
      </c>
      <c r="F8" s="106" t="s">
        <v>126</v>
      </c>
      <c r="G8" s="106">
        <v>42</v>
      </c>
      <c r="H8" s="107">
        <v>1</v>
      </c>
      <c r="I8" s="108">
        <v>2</v>
      </c>
      <c r="J8" s="109">
        <v>2</v>
      </c>
      <c r="K8" s="110"/>
      <c r="L8" s="111"/>
      <c r="M8" s="111"/>
      <c r="N8" s="112" t="s">
        <v>80</v>
      </c>
      <c r="O8" s="112">
        <v>5200</v>
      </c>
      <c r="P8" s="112"/>
      <c r="Q8" s="111"/>
      <c r="R8" s="113">
        <v>1</v>
      </c>
      <c r="S8" s="114"/>
      <c r="T8" s="115"/>
      <c r="U8" s="115"/>
      <c r="V8" s="116">
        <f t="shared" si="0"/>
        <v>0</v>
      </c>
      <c r="W8" s="116">
        <f t="shared" si="1"/>
        <v>0</v>
      </c>
      <c r="X8" s="117"/>
      <c r="Y8" s="109">
        <v>9</v>
      </c>
      <c r="Z8" s="109">
        <v>24</v>
      </c>
      <c r="AA8" s="109">
        <v>12</v>
      </c>
      <c r="AB8" s="117"/>
      <c r="AC8" s="118">
        <f t="shared" si="3"/>
        <v>6314.1120000000001</v>
      </c>
      <c r="AD8" s="118">
        <f t="shared" si="4"/>
        <v>0</v>
      </c>
      <c r="AE8" s="118">
        <f t="shared" si="2"/>
        <v>6314.1120000000001</v>
      </c>
      <c r="AF8"/>
    </row>
    <row r="9" spans="1:32" ht="24.95" customHeight="1" x14ac:dyDescent="0.4">
      <c r="A9" s="105">
        <v>6</v>
      </c>
      <c r="B9" s="106" t="s">
        <v>92</v>
      </c>
      <c r="C9" s="106" t="s">
        <v>122</v>
      </c>
      <c r="D9" s="106" t="s">
        <v>77</v>
      </c>
      <c r="E9" s="106" t="s">
        <v>78</v>
      </c>
      <c r="F9" s="106" t="s">
        <v>124</v>
      </c>
      <c r="G9" s="106">
        <v>42</v>
      </c>
      <c r="H9" s="107">
        <v>7</v>
      </c>
      <c r="I9" s="108">
        <v>2</v>
      </c>
      <c r="J9" s="109">
        <v>14</v>
      </c>
      <c r="K9" s="110"/>
      <c r="L9" s="111"/>
      <c r="M9" s="111"/>
      <c r="N9" s="112" t="s">
        <v>80</v>
      </c>
      <c r="O9" s="112">
        <v>4700</v>
      </c>
      <c r="P9" s="112"/>
      <c r="Q9" s="111"/>
      <c r="R9" s="113">
        <v>7</v>
      </c>
      <c r="S9" s="114"/>
      <c r="T9" s="115"/>
      <c r="U9" s="115"/>
      <c r="V9" s="116">
        <f t="shared" si="0"/>
        <v>0</v>
      </c>
      <c r="W9" s="116">
        <f t="shared" si="1"/>
        <v>0</v>
      </c>
      <c r="X9" s="117"/>
      <c r="Y9" s="109">
        <v>9</v>
      </c>
      <c r="Z9" s="109">
        <v>24</v>
      </c>
      <c r="AA9" s="109">
        <v>12</v>
      </c>
      <c r="AB9" s="117"/>
      <c r="AC9" s="118">
        <f t="shared" si="3"/>
        <v>44198.784</v>
      </c>
      <c r="AD9" s="118">
        <f t="shared" si="4"/>
        <v>0</v>
      </c>
      <c r="AE9" s="118">
        <f t="shared" si="2"/>
        <v>44198.784</v>
      </c>
      <c r="AF9"/>
    </row>
    <row r="10" spans="1:32" ht="24.95" customHeight="1" x14ac:dyDescent="0.4">
      <c r="A10" s="105">
        <v>7</v>
      </c>
      <c r="B10" s="106" t="s">
        <v>92</v>
      </c>
      <c r="C10" s="106" t="s">
        <v>122</v>
      </c>
      <c r="D10" s="106" t="s">
        <v>77</v>
      </c>
      <c r="E10" s="106" t="s">
        <v>78</v>
      </c>
      <c r="F10" s="106" t="s">
        <v>123</v>
      </c>
      <c r="G10" s="106">
        <v>42</v>
      </c>
      <c r="H10" s="107">
        <v>3</v>
      </c>
      <c r="I10" s="108">
        <v>2</v>
      </c>
      <c r="J10" s="109">
        <v>6</v>
      </c>
      <c r="K10" s="110"/>
      <c r="L10" s="111"/>
      <c r="M10" s="111"/>
      <c r="N10" s="112" t="s">
        <v>80</v>
      </c>
      <c r="O10" s="112">
        <v>5100</v>
      </c>
      <c r="P10" s="112"/>
      <c r="Q10" s="111"/>
      <c r="R10" s="113">
        <v>3</v>
      </c>
      <c r="S10" s="114"/>
      <c r="T10" s="115"/>
      <c r="U10" s="115"/>
      <c r="V10" s="116">
        <f t="shared" si="0"/>
        <v>0</v>
      </c>
      <c r="W10" s="116">
        <f t="shared" si="1"/>
        <v>0</v>
      </c>
      <c r="X10" s="117"/>
      <c r="Y10" s="109">
        <v>9</v>
      </c>
      <c r="Z10" s="109">
        <v>24</v>
      </c>
      <c r="AA10" s="109">
        <v>12</v>
      </c>
      <c r="AB10" s="117"/>
      <c r="AC10" s="118">
        <f t="shared" si="3"/>
        <v>18942.335999999999</v>
      </c>
      <c r="AD10" s="118">
        <f t="shared" si="4"/>
        <v>0</v>
      </c>
      <c r="AE10" s="118">
        <f t="shared" si="2"/>
        <v>18942.335999999999</v>
      </c>
      <c r="AF10"/>
    </row>
    <row r="11" spans="1:32" ht="24.95" customHeight="1" x14ac:dyDescent="0.4">
      <c r="A11" s="105">
        <v>8</v>
      </c>
      <c r="B11" s="106" t="s">
        <v>92</v>
      </c>
      <c r="C11" s="106" t="s">
        <v>127</v>
      </c>
      <c r="D11" s="106" t="s">
        <v>77</v>
      </c>
      <c r="E11" s="106" t="s">
        <v>78</v>
      </c>
      <c r="F11" s="106" t="s">
        <v>123</v>
      </c>
      <c r="G11" s="106">
        <v>42</v>
      </c>
      <c r="H11" s="107">
        <v>2</v>
      </c>
      <c r="I11" s="108">
        <v>2</v>
      </c>
      <c r="J11" s="109">
        <v>4</v>
      </c>
      <c r="K11" s="110"/>
      <c r="L11" s="111"/>
      <c r="M11" s="111"/>
      <c r="N11" s="112" t="s">
        <v>80</v>
      </c>
      <c r="O11" s="112">
        <v>5100</v>
      </c>
      <c r="P11" s="112"/>
      <c r="Q11" s="111"/>
      <c r="R11" s="113">
        <v>2</v>
      </c>
      <c r="S11" s="114"/>
      <c r="T11" s="115"/>
      <c r="U11" s="115"/>
      <c r="V11" s="116">
        <f t="shared" si="0"/>
        <v>0</v>
      </c>
      <c r="W11" s="116">
        <f t="shared" si="1"/>
        <v>0</v>
      </c>
      <c r="X11" s="117"/>
      <c r="Y11" s="109">
        <v>9</v>
      </c>
      <c r="Z11" s="109">
        <v>24</v>
      </c>
      <c r="AA11" s="109">
        <v>12</v>
      </c>
      <c r="AB11" s="117"/>
      <c r="AC11" s="118">
        <f t="shared" si="3"/>
        <v>12628.224</v>
      </c>
      <c r="AD11" s="118">
        <f t="shared" si="4"/>
        <v>0</v>
      </c>
      <c r="AE11" s="118">
        <f t="shared" si="2"/>
        <v>12628.224</v>
      </c>
      <c r="AF11"/>
    </row>
    <row r="12" spans="1:32" ht="24.95" customHeight="1" x14ac:dyDescent="0.4">
      <c r="A12" s="105">
        <v>9</v>
      </c>
      <c r="B12" s="106" t="s">
        <v>92</v>
      </c>
      <c r="C12" s="106" t="s">
        <v>128</v>
      </c>
      <c r="D12" s="106" t="s">
        <v>77</v>
      </c>
      <c r="E12" s="106" t="s">
        <v>78</v>
      </c>
      <c r="F12" s="106" t="s">
        <v>91</v>
      </c>
      <c r="G12" s="106">
        <v>42</v>
      </c>
      <c r="H12" s="107">
        <v>6</v>
      </c>
      <c r="I12" s="108">
        <v>2</v>
      </c>
      <c r="J12" s="109">
        <v>12</v>
      </c>
      <c r="K12" s="110"/>
      <c r="L12" s="111"/>
      <c r="M12" s="111"/>
      <c r="N12" s="112" t="s">
        <v>80</v>
      </c>
      <c r="O12" s="112">
        <v>2500</v>
      </c>
      <c r="P12" s="112"/>
      <c r="Q12" s="111"/>
      <c r="R12" s="113">
        <v>12</v>
      </c>
      <c r="S12" s="114"/>
      <c r="T12" s="115"/>
      <c r="U12" s="115"/>
      <c r="V12" s="116">
        <f t="shared" si="0"/>
        <v>0</v>
      </c>
      <c r="W12" s="116">
        <f t="shared" si="1"/>
        <v>0</v>
      </c>
      <c r="X12" s="117"/>
      <c r="Y12" s="109">
        <v>9</v>
      </c>
      <c r="Z12" s="109">
        <v>24</v>
      </c>
      <c r="AA12" s="109">
        <v>12</v>
      </c>
      <c r="AB12" s="117"/>
      <c r="AC12" s="118">
        <f t="shared" si="3"/>
        <v>37884.671999999999</v>
      </c>
      <c r="AD12" s="118">
        <f t="shared" si="4"/>
        <v>0</v>
      </c>
      <c r="AE12" s="118">
        <f t="shared" si="2"/>
        <v>37884.671999999999</v>
      </c>
      <c r="AF12"/>
    </row>
    <row r="13" spans="1:32" ht="24.95" customHeight="1" x14ac:dyDescent="0.4">
      <c r="A13" s="105">
        <v>10</v>
      </c>
      <c r="B13" s="106" t="s">
        <v>92</v>
      </c>
      <c r="C13" s="106" t="s">
        <v>129</v>
      </c>
      <c r="D13" s="106" t="s">
        <v>77</v>
      </c>
      <c r="E13" s="106" t="s">
        <v>78</v>
      </c>
      <c r="F13" s="106" t="s">
        <v>91</v>
      </c>
      <c r="G13" s="106">
        <v>42</v>
      </c>
      <c r="H13" s="107">
        <v>17</v>
      </c>
      <c r="I13" s="108">
        <v>2</v>
      </c>
      <c r="J13" s="109">
        <v>34</v>
      </c>
      <c r="K13" s="110"/>
      <c r="L13" s="111"/>
      <c r="M13" s="111"/>
      <c r="N13" s="112" t="s">
        <v>80</v>
      </c>
      <c r="O13" s="112">
        <v>2500</v>
      </c>
      <c r="P13" s="112"/>
      <c r="Q13" s="111"/>
      <c r="R13" s="113">
        <v>34</v>
      </c>
      <c r="S13" s="114"/>
      <c r="T13" s="115"/>
      <c r="U13" s="115"/>
      <c r="V13" s="116">
        <f t="shared" si="0"/>
        <v>0</v>
      </c>
      <c r="W13" s="116">
        <f t="shared" si="1"/>
        <v>0</v>
      </c>
      <c r="X13" s="117"/>
      <c r="Y13" s="109">
        <v>9</v>
      </c>
      <c r="Z13" s="109">
        <v>24</v>
      </c>
      <c r="AA13" s="109">
        <v>12</v>
      </c>
      <c r="AB13" s="117"/>
      <c r="AC13" s="118">
        <f t="shared" si="3"/>
        <v>107339.90400000001</v>
      </c>
      <c r="AD13" s="118">
        <f t="shared" si="4"/>
        <v>0</v>
      </c>
      <c r="AE13" s="118">
        <f t="shared" si="2"/>
        <v>107339.90400000001</v>
      </c>
      <c r="AF13"/>
    </row>
    <row r="14" spans="1:32" ht="24.95" customHeight="1" x14ac:dyDescent="0.4">
      <c r="A14" s="105">
        <v>11</v>
      </c>
      <c r="B14" s="106" t="s">
        <v>92</v>
      </c>
      <c r="C14" s="106" t="s">
        <v>129</v>
      </c>
      <c r="D14" s="106" t="s">
        <v>77</v>
      </c>
      <c r="E14" s="106" t="s">
        <v>78</v>
      </c>
      <c r="F14" s="106" t="s">
        <v>126</v>
      </c>
      <c r="G14" s="106">
        <v>42</v>
      </c>
      <c r="H14" s="107">
        <v>8</v>
      </c>
      <c r="I14" s="108">
        <v>2</v>
      </c>
      <c r="J14" s="109">
        <v>16</v>
      </c>
      <c r="K14" s="110"/>
      <c r="L14" s="111"/>
      <c r="M14" s="111"/>
      <c r="N14" s="112" t="s">
        <v>80</v>
      </c>
      <c r="O14" s="112">
        <v>5200</v>
      </c>
      <c r="P14" s="112"/>
      <c r="Q14" s="111"/>
      <c r="R14" s="113">
        <v>8</v>
      </c>
      <c r="S14" s="114"/>
      <c r="T14" s="115"/>
      <c r="U14" s="115"/>
      <c r="V14" s="116">
        <f t="shared" si="0"/>
        <v>0</v>
      </c>
      <c r="W14" s="116">
        <f t="shared" si="1"/>
        <v>0</v>
      </c>
      <c r="X14" s="117"/>
      <c r="Y14" s="109">
        <v>9</v>
      </c>
      <c r="Z14" s="109">
        <v>24</v>
      </c>
      <c r="AA14" s="109">
        <v>12</v>
      </c>
      <c r="AB14" s="117"/>
      <c r="AC14" s="118">
        <f t="shared" si="3"/>
        <v>50512.896000000001</v>
      </c>
      <c r="AD14" s="118">
        <f t="shared" si="4"/>
        <v>0</v>
      </c>
      <c r="AE14" s="118">
        <f t="shared" si="2"/>
        <v>50512.896000000001</v>
      </c>
      <c r="AF14"/>
    </row>
    <row r="15" spans="1:32" ht="24.95" customHeight="1" x14ac:dyDescent="0.4">
      <c r="A15" s="105">
        <v>12</v>
      </c>
      <c r="B15" s="106" t="s">
        <v>92</v>
      </c>
      <c r="C15" s="106" t="s">
        <v>130</v>
      </c>
      <c r="D15" s="106" t="s">
        <v>77</v>
      </c>
      <c r="E15" s="106" t="s">
        <v>78</v>
      </c>
      <c r="F15" s="106" t="s">
        <v>110</v>
      </c>
      <c r="G15" s="106">
        <v>42</v>
      </c>
      <c r="H15" s="107">
        <v>4</v>
      </c>
      <c r="I15" s="108">
        <v>1</v>
      </c>
      <c r="J15" s="109">
        <v>4</v>
      </c>
      <c r="K15" s="110"/>
      <c r="L15" s="111"/>
      <c r="M15" s="111"/>
      <c r="N15" s="112" t="s">
        <v>80</v>
      </c>
      <c r="O15" s="112">
        <v>2500</v>
      </c>
      <c r="P15" s="112"/>
      <c r="Q15" s="111"/>
      <c r="R15" s="113">
        <v>4</v>
      </c>
      <c r="S15" s="114"/>
      <c r="T15" s="115"/>
      <c r="U15" s="115"/>
      <c r="V15" s="116">
        <f t="shared" si="0"/>
        <v>0</v>
      </c>
      <c r="W15" s="116">
        <f t="shared" si="1"/>
        <v>0</v>
      </c>
      <c r="X15" s="117"/>
      <c r="Y15" s="109">
        <v>9</v>
      </c>
      <c r="Z15" s="109">
        <v>24</v>
      </c>
      <c r="AA15" s="109">
        <v>12</v>
      </c>
      <c r="AB15" s="117"/>
      <c r="AC15" s="118">
        <f t="shared" si="3"/>
        <v>12628.224</v>
      </c>
      <c r="AD15" s="118">
        <f t="shared" si="4"/>
        <v>0</v>
      </c>
      <c r="AE15" s="118">
        <f t="shared" si="2"/>
        <v>12628.224</v>
      </c>
      <c r="AF15"/>
    </row>
    <row r="16" spans="1:32" ht="24.95" customHeight="1" x14ac:dyDescent="0.4">
      <c r="A16" s="105">
        <v>13</v>
      </c>
      <c r="B16" s="106" t="s">
        <v>92</v>
      </c>
      <c r="C16" s="106" t="s">
        <v>130</v>
      </c>
      <c r="D16" s="106" t="s">
        <v>77</v>
      </c>
      <c r="E16" s="106" t="s">
        <v>78</v>
      </c>
      <c r="F16" s="106" t="s">
        <v>126</v>
      </c>
      <c r="G16" s="106">
        <v>42</v>
      </c>
      <c r="H16" s="107">
        <v>1</v>
      </c>
      <c r="I16" s="108">
        <v>1</v>
      </c>
      <c r="J16" s="109">
        <v>1</v>
      </c>
      <c r="K16" s="110"/>
      <c r="L16" s="111"/>
      <c r="M16" s="111"/>
      <c r="N16" s="112" t="s">
        <v>80</v>
      </c>
      <c r="O16" s="112">
        <v>2500</v>
      </c>
      <c r="P16" s="112"/>
      <c r="Q16" s="111"/>
      <c r="R16" s="113">
        <v>1</v>
      </c>
      <c r="S16" s="114"/>
      <c r="T16" s="115"/>
      <c r="U16" s="115"/>
      <c r="V16" s="116">
        <f t="shared" si="0"/>
        <v>0</v>
      </c>
      <c r="W16" s="116">
        <f t="shared" si="1"/>
        <v>0</v>
      </c>
      <c r="X16" s="117"/>
      <c r="Y16" s="109">
        <v>9</v>
      </c>
      <c r="Z16" s="109">
        <v>24</v>
      </c>
      <c r="AA16" s="109">
        <v>12</v>
      </c>
      <c r="AB16" s="117"/>
      <c r="AC16" s="118">
        <f t="shared" si="3"/>
        <v>3157.056</v>
      </c>
      <c r="AD16" s="118">
        <f t="shared" si="4"/>
        <v>0</v>
      </c>
      <c r="AE16" s="118">
        <f t="shared" si="2"/>
        <v>3157.056</v>
      </c>
      <c r="AF16"/>
    </row>
    <row r="17" spans="1:32" ht="24.95" customHeight="1" x14ac:dyDescent="0.4">
      <c r="A17" s="105">
        <v>14</v>
      </c>
      <c r="B17" s="106" t="s">
        <v>92</v>
      </c>
      <c r="C17" s="106" t="s">
        <v>131</v>
      </c>
      <c r="D17" s="106" t="s">
        <v>77</v>
      </c>
      <c r="E17" s="106" t="s">
        <v>78</v>
      </c>
      <c r="F17" s="106" t="s">
        <v>110</v>
      </c>
      <c r="G17" s="106">
        <v>42</v>
      </c>
      <c r="H17" s="107">
        <v>10</v>
      </c>
      <c r="I17" s="108">
        <v>1</v>
      </c>
      <c r="J17" s="109">
        <v>10</v>
      </c>
      <c r="K17" s="110"/>
      <c r="L17" s="111"/>
      <c r="M17" s="111"/>
      <c r="N17" s="112" t="s">
        <v>80</v>
      </c>
      <c r="O17" s="112">
        <v>2500</v>
      </c>
      <c r="P17" s="112"/>
      <c r="Q17" s="111"/>
      <c r="R17" s="113">
        <v>10</v>
      </c>
      <c r="S17" s="114"/>
      <c r="T17" s="115"/>
      <c r="U17" s="115"/>
      <c r="V17" s="116">
        <f t="shared" si="0"/>
        <v>0</v>
      </c>
      <c r="W17" s="116">
        <f t="shared" si="1"/>
        <v>0</v>
      </c>
      <c r="X17" s="117"/>
      <c r="Y17" s="109">
        <v>9</v>
      </c>
      <c r="Z17" s="109">
        <v>24</v>
      </c>
      <c r="AA17" s="109">
        <v>12</v>
      </c>
      <c r="AB17" s="117"/>
      <c r="AC17" s="118">
        <f t="shared" si="3"/>
        <v>31570.560000000001</v>
      </c>
      <c r="AD17" s="118">
        <f t="shared" si="4"/>
        <v>0</v>
      </c>
      <c r="AE17" s="118">
        <f t="shared" si="2"/>
        <v>31570.560000000001</v>
      </c>
      <c r="AF17"/>
    </row>
    <row r="18" spans="1:32" ht="24.95" customHeight="1" x14ac:dyDescent="0.4">
      <c r="A18" s="105">
        <v>15</v>
      </c>
      <c r="B18" s="106" t="s">
        <v>92</v>
      </c>
      <c r="C18" s="106" t="s">
        <v>131</v>
      </c>
      <c r="D18" s="106" t="s">
        <v>77</v>
      </c>
      <c r="E18" s="106" t="s">
        <v>78</v>
      </c>
      <c r="F18" s="106" t="s">
        <v>126</v>
      </c>
      <c r="G18" s="106">
        <v>42</v>
      </c>
      <c r="H18" s="107">
        <v>4</v>
      </c>
      <c r="I18" s="108">
        <v>1</v>
      </c>
      <c r="J18" s="109">
        <v>4</v>
      </c>
      <c r="K18" s="110"/>
      <c r="L18" s="111"/>
      <c r="M18" s="111"/>
      <c r="N18" s="112" t="s">
        <v>80</v>
      </c>
      <c r="O18" s="112">
        <v>2500</v>
      </c>
      <c r="P18" s="112"/>
      <c r="Q18" s="111"/>
      <c r="R18" s="113">
        <v>4</v>
      </c>
      <c r="S18" s="114"/>
      <c r="T18" s="115"/>
      <c r="U18" s="115"/>
      <c r="V18" s="116">
        <f t="shared" si="0"/>
        <v>0</v>
      </c>
      <c r="W18" s="116">
        <f t="shared" si="1"/>
        <v>0</v>
      </c>
      <c r="X18" s="117"/>
      <c r="Y18" s="109">
        <v>9</v>
      </c>
      <c r="Z18" s="109">
        <v>24</v>
      </c>
      <c r="AA18" s="109">
        <v>12</v>
      </c>
      <c r="AB18" s="117"/>
      <c r="AC18" s="118">
        <f t="shared" si="3"/>
        <v>12628.224</v>
      </c>
      <c r="AD18" s="118">
        <f t="shared" si="4"/>
        <v>0</v>
      </c>
      <c r="AE18" s="118">
        <f t="shared" si="2"/>
        <v>12628.224</v>
      </c>
      <c r="AF18"/>
    </row>
    <row r="19" spans="1:32" ht="24.95" customHeight="1" x14ac:dyDescent="0.4">
      <c r="A19" s="105">
        <v>16</v>
      </c>
      <c r="B19" s="106" t="s">
        <v>92</v>
      </c>
      <c r="C19" s="106" t="s">
        <v>132</v>
      </c>
      <c r="D19" s="106" t="s">
        <v>77</v>
      </c>
      <c r="E19" s="106" t="s">
        <v>78</v>
      </c>
      <c r="F19" s="106" t="s">
        <v>133</v>
      </c>
      <c r="G19" s="106">
        <v>42</v>
      </c>
      <c r="H19" s="107">
        <v>4</v>
      </c>
      <c r="I19" s="108">
        <v>1</v>
      </c>
      <c r="J19" s="109">
        <v>4</v>
      </c>
      <c r="K19" s="110"/>
      <c r="L19" s="111"/>
      <c r="M19" s="111"/>
      <c r="N19" s="112" t="s">
        <v>80</v>
      </c>
      <c r="O19" s="112">
        <v>2500</v>
      </c>
      <c r="P19" s="112"/>
      <c r="Q19" s="111"/>
      <c r="R19" s="113">
        <v>4</v>
      </c>
      <c r="S19" s="114"/>
      <c r="T19" s="115"/>
      <c r="U19" s="115"/>
      <c r="V19" s="116">
        <f t="shared" si="0"/>
        <v>0</v>
      </c>
      <c r="W19" s="116">
        <f t="shared" si="1"/>
        <v>0</v>
      </c>
      <c r="X19" s="117"/>
      <c r="Y19" s="109">
        <v>9</v>
      </c>
      <c r="Z19" s="109">
        <v>24</v>
      </c>
      <c r="AA19" s="109">
        <v>12</v>
      </c>
      <c r="AB19" s="117"/>
      <c r="AC19" s="118">
        <f t="shared" si="3"/>
        <v>12628.224</v>
      </c>
      <c r="AD19" s="118">
        <f t="shared" si="4"/>
        <v>0</v>
      </c>
      <c r="AE19" s="118">
        <f t="shared" si="2"/>
        <v>12628.224</v>
      </c>
      <c r="AF19"/>
    </row>
    <row r="20" spans="1:32" ht="24.95" customHeight="1" x14ac:dyDescent="0.4">
      <c r="A20" s="105">
        <v>17</v>
      </c>
      <c r="B20" s="106" t="s">
        <v>92</v>
      </c>
      <c r="C20" s="106" t="s">
        <v>132</v>
      </c>
      <c r="D20" s="106" t="s">
        <v>77</v>
      </c>
      <c r="E20" s="106" t="s">
        <v>78</v>
      </c>
      <c r="F20" s="106" t="s">
        <v>134</v>
      </c>
      <c r="G20" s="106">
        <v>42</v>
      </c>
      <c r="H20" s="107">
        <v>1</v>
      </c>
      <c r="I20" s="108">
        <v>1</v>
      </c>
      <c r="J20" s="109">
        <v>1</v>
      </c>
      <c r="K20" s="110"/>
      <c r="L20" s="111"/>
      <c r="M20" s="111"/>
      <c r="N20" s="112" t="s">
        <v>80</v>
      </c>
      <c r="O20" s="112">
        <v>2400</v>
      </c>
      <c r="P20" s="112"/>
      <c r="Q20" s="111"/>
      <c r="R20" s="113">
        <v>1</v>
      </c>
      <c r="S20" s="114"/>
      <c r="T20" s="115"/>
      <c r="U20" s="115"/>
      <c r="V20" s="116">
        <f t="shared" si="0"/>
        <v>0</v>
      </c>
      <c r="W20" s="116">
        <f t="shared" si="1"/>
        <v>0</v>
      </c>
      <c r="X20" s="117"/>
      <c r="Y20" s="109">
        <v>9</v>
      </c>
      <c r="Z20" s="109">
        <v>24</v>
      </c>
      <c r="AA20" s="109">
        <v>12</v>
      </c>
      <c r="AB20" s="117"/>
      <c r="AC20" s="118">
        <f t="shared" si="3"/>
        <v>3157.056</v>
      </c>
      <c r="AD20" s="118">
        <f t="shared" si="4"/>
        <v>0</v>
      </c>
      <c r="AE20" s="118">
        <f t="shared" si="2"/>
        <v>3157.056</v>
      </c>
      <c r="AF20"/>
    </row>
    <row r="21" spans="1:32" ht="24.95" customHeight="1" x14ac:dyDescent="0.4">
      <c r="A21" s="105">
        <v>18</v>
      </c>
      <c r="B21" s="106" t="s">
        <v>98</v>
      </c>
      <c r="C21" s="106" t="s">
        <v>135</v>
      </c>
      <c r="D21" s="106" t="s">
        <v>77</v>
      </c>
      <c r="E21" s="106" t="s">
        <v>78</v>
      </c>
      <c r="F21" s="106" t="s">
        <v>124</v>
      </c>
      <c r="G21" s="106">
        <v>42</v>
      </c>
      <c r="H21" s="107">
        <v>3</v>
      </c>
      <c r="I21" s="108">
        <v>2</v>
      </c>
      <c r="J21" s="109">
        <v>6</v>
      </c>
      <c r="K21" s="110"/>
      <c r="L21" s="111"/>
      <c r="M21" s="111"/>
      <c r="N21" s="112" t="s">
        <v>80</v>
      </c>
      <c r="O21" s="112">
        <v>4700</v>
      </c>
      <c r="P21" s="112"/>
      <c r="Q21" s="111"/>
      <c r="R21" s="113">
        <v>3</v>
      </c>
      <c r="S21" s="114"/>
      <c r="T21" s="115"/>
      <c r="U21" s="115"/>
      <c r="V21" s="116">
        <f t="shared" si="0"/>
        <v>0</v>
      </c>
      <c r="W21" s="116">
        <f t="shared" si="1"/>
        <v>0</v>
      </c>
      <c r="X21" s="117"/>
      <c r="Y21" s="109">
        <v>9</v>
      </c>
      <c r="Z21" s="109">
        <v>24</v>
      </c>
      <c r="AA21" s="109">
        <v>12</v>
      </c>
      <c r="AB21" s="117"/>
      <c r="AC21" s="118">
        <f t="shared" si="3"/>
        <v>18942.335999999999</v>
      </c>
      <c r="AD21" s="118">
        <f t="shared" si="4"/>
        <v>0</v>
      </c>
      <c r="AE21" s="118">
        <f t="shared" si="2"/>
        <v>18942.335999999999</v>
      </c>
      <c r="AF21"/>
    </row>
    <row r="22" spans="1:32" ht="24.95" customHeight="1" x14ac:dyDescent="0.4">
      <c r="A22" s="105">
        <v>19</v>
      </c>
      <c r="B22" s="106" t="s">
        <v>98</v>
      </c>
      <c r="C22" s="106" t="s">
        <v>135</v>
      </c>
      <c r="D22" s="106" t="s">
        <v>77</v>
      </c>
      <c r="E22" s="106" t="s">
        <v>78</v>
      </c>
      <c r="F22" s="106" t="s">
        <v>123</v>
      </c>
      <c r="G22" s="106">
        <v>42</v>
      </c>
      <c r="H22" s="107">
        <v>1</v>
      </c>
      <c r="I22" s="108">
        <v>2</v>
      </c>
      <c r="J22" s="109">
        <v>2</v>
      </c>
      <c r="K22" s="110"/>
      <c r="L22" s="111"/>
      <c r="M22" s="111"/>
      <c r="N22" s="112" t="s">
        <v>80</v>
      </c>
      <c r="O22" s="112">
        <v>5100</v>
      </c>
      <c r="P22" s="112"/>
      <c r="Q22" s="111"/>
      <c r="R22" s="113">
        <v>1</v>
      </c>
      <c r="S22" s="114"/>
      <c r="T22" s="115"/>
      <c r="U22" s="115"/>
      <c r="V22" s="116">
        <f t="shared" si="0"/>
        <v>0</v>
      </c>
      <c r="W22" s="116">
        <f t="shared" si="1"/>
        <v>0</v>
      </c>
      <c r="X22" s="117"/>
      <c r="Y22" s="109">
        <v>9</v>
      </c>
      <c r="Z22" s="109">
        <v>24</v>
      </c>
      <c r="AA22" s="109">
        <v>12</v>
      </c>
      <c r="AB22" s="117"/>
      <c r="AC22" s="118">
        <f t="shared" si="3"/>
        <v>6314.1120000000001</v>
      </c>
      <c r="AD22" s="118">
        <f t="shared" si="4"/>
        <v>0</v>
      </c>
      <c r="AE22" s="118">
        <f t="shared" si="2"/>
        <v>6314.1120000000001</v>
      </c>
      <c r="AF22"/>
    </row>
    <row r="23" spans="1:32" ht="24.95" customHeight="1" x14ac:dyDescent="0.4">
      <c r="A23" s="105">
        <v>20</v>
      </c>
      <c r="B23" s="106" t="s">
        <v>98</v>
      </c>
      <c r="C23" s="106" t="s">
        <v>136</v>
      </c>
      <c r="D23" s="106" t="s">
        <v>77</v>
      </c>
      <c r="E23" s="106" t="s">
        <v>78</v>
      </c>
      <c r="F23" s="106" t="s">
        <v>110</v>
      </c>
      <c r="G23" s="106">
        <v>42</v>
      </c>
      <c r="H23" s="107">
        <v>5</v>
      </c>
      <c r="I23" s="108">
        <v>1</v>
      </c>
      <c r="J23" s="109">
        <v>5</v>
      </c>
      <c r="K23" s="110"/>
      <c r="L23" s="111"/>
      <c r="M23" s="111"/>
      <c r="N23" s="112" t="s">
        <v>80</v>
      </c>
      <c r="O23" s="112">
        <v>2500</v>
      </c>
      <c r="P23" s="112"/>
      <c r="Q23" s="111"/>
      <c r="R23" s="113">
        <v>5</v>
      </c>
      <c r="S23" s="114"/>
      <c r="T23" s="115"/>
      <c r="U23" s="115"/>
      <c r="V23" s="116">
        <f t="shared" si="0"/>
        <v>0</v>
      </c>
      <c r="W23" s="116">
        <f t="shared" si="1"/>
        <v>0</v>
      </c>
      <c r="X23" s="117"/>
      <c r="Y23" s="109">
        <v>9</v>
      </c>
      <c r="Z23" s="109">
        <v>24</v>
      </c>
      <c r="AA23" s="109">
        <v>12</v>
      </c>
      <c r="AB23" s="117"/>
      <c r="AC23" s="118">
        <f t="shared" si="3"/>
        <v>15785.28</v>
      </c>
      <c r="AD23" s="118">
        <f t="shared" si="4"/>
        <v>0</v>
      </c>
      <c r="AE23" s="118">
        <f t="shared" si="2"/>
        <v>15785.28</v>
      </c>
      <c r="AF23"/>
    </row>
    <row r="24" spans="1:32" ht="24.95" customHeight="1" x14ac:dyDescent="0.4">
      <c r="A24" s="105">
        <v>21</v>
      </c>
      <c r="B24" s="106" t="s">
        <v>98</v>
      </c>
      <c r="C24" s="106" t="s">
        <v>136</v>
      </c>
      <c r="D24" s="106" t="s">
        <v>77</v>
      </c>
      <c r="E24" s="106" t="s">
        <v>78</v>
      </c>
      <c r="F24" s="106" t="s">
        <v>126</v>
      </c>
      <c r="G24" s="106">
        <v>42</v>
      </c>
      <c r="H24" s="107">
        <v>2</v>
      </c>
      <c r="I24" s="108">
        <v>1</v>
      </c>
      <c r="J24" s="109">
        <v>2</v>
      </c>
      <c r="K24" s="110"/>
      <c r="L24" s="111"/>
      <c r="M24" s="111"/>
      <c r="N24" s="112" t="s">
        <v>80</v>
      </c>
      <c r="O24" s="112">
        <v>2500</v>
      </c>
      <c r="P24" s="112"/>
      <c r="Q24" s="111"/>
      <c r="R24" s="113">
        <v>2</v>
      </c>
      <c r="S24" s="114"/>
      <c r="T24" s="115"/>
      <c r="U24" s="115"/>
      <c r="V24" s="116">
        <f t="shared" si="0"/>
        <v>0</v>
      </c>
      <c r="W24" s="116">
        <f t="shared" si="1"/>
        <v>0</v>
      </c>
      <c r="X24" s="117"/>
      <c r="Y24" s="109">
        <v>9</v>
      </c>
      <c r="Z24" s="109">
        <v>24</v>
      </c>
      <c r="AA24" s="109">
        <v>12</v>
      </c>
      <c r="AB24" s="117"/>
      <c r="AC24" s="118">
        <f t="shared" si="3"/>
        <v>6314.1120000000001</v>
      </c>
      <c r="AD24" s="118">
        <f t="shared" si="4"/>
        <v>0</v>
      </c>
      <c r="AE24" s="118">
        <f t="shared" si="2"/>
        <v>6314.1120000000001</v>
      </c>
      <c r="AF24"/>
    </row>
    <row r="25" spans="1:32" ht="24.95" customHeight="1" x14ac:dyDescent="0.4">
      <c r="A25" s="105">
        <v>22</v>
      </c>
      <c r="B25" s="106" t="s">
        <v>98</v>
      </c>
      <c r="C25" s="106" t="s">
        <v>137</v>
      </c>
      <c r="D25" s="106" t="s">
        <v>77</v>
      </c>
      <c r="E25" s="106" t="s">
        <v>78</v>
      </c>
      <c r="F25" s="106" t="s">
        <v>110</v>
      </c>
      <c r="G25" s="106">
        <v>42</v>
      </c>
      <c r="H25" s="107">
        <v>19</v>
      </c>
      <c r="I25" s="108">
        <v>1</v>
      </c>
      <c r="J25" s="109">
        <v>19</v>
      </c>
      <c r="K25" s="110"/>
      <c r="L25" s="111"/>
      <c r="M25" s="111"/>
      <c r="N25" s="112" t="s">
        <v>80</v>
      </c>
      <c r="O25" s="112">
        <v>2500</v>
      </c>
      <c r="P25" s="112"/>
      <c r="Q25" s="111"/>
      <c r="R25" s="113">
        <v>19</v>
      </c>
      <c r="S25" s="114"/>
      <c r="T25" s="115"/>
      <c r="U25" s="115"/>
      <c r="V25" s="116">
        <f t="shared" si="0"/>
        <v>0</v>
      </c>
      <c r="W25" s="116">
        <f t="shared" si="1"/>
        <v>0</v>
      </c>
      <c r="X25" s="117"/>
      <c r="Y25" s="109">
        <v>9</v>
      </c>
      <c r="Z25" s="109">
        <v>24</v>
      </c>
      <c r="AA25" s="109">
        <v>12</v>
      </c>
      <c r="AB25" s="117"/>
      <c r="AC25" s="118">
        <f t="shared" si="3"/>
        <v>59984.064000000006</v>
      </c>
      <c r="AD25" s="118">
        <f t="shared" si="4"/>
        <v>0</v>
      </c>
      <c r="AE25" s="118">
        <f t="shared" si="2"/>
        <v>59984.064000000006</v>
      </c>
      <c r="AF25"/>
    </row>
    <row r="26" spans="1:32" ht="24.95" customHeight="1" x14ac:dyDescent="0.4">
      <c r="A26" s="105">
        <v>23</v>
      </c>
      <c r="B26" s="106" t="s">
        <v>98</v>
      </c>
      <c r="C26" s="106" t="s">
        <v>137</v>
      </c>
      <c r="D26" s="106" t="s">
        <v>77</v>
      </c>
      <c r="E26" s="106" t="s">
        <v>78</v>
      </c>
      <c r="F26" s="106" t="s">
        <v>126</v>
      </c>
      <c r="G26" s="106">
        <v>42</v>
      </c>
      <c r="H26" s="107">
        <v>6</v>
      </c>
      <c r="I26" s="108">
        <v>1</v>
      </c>
      <c r="J26" s="109">
        <v>6</v>
      </c>
      <c r="K26" s="110"/>
      <c r="L26" s="111"/>
      <c r="M26" s="111"/>
      <c r="N26" s="112" t="s">
        <v>80</v>
      </c>
      <c r="O26" s="112">
        <v>2500</v>
      </c>
      <c r="P26" s="112"/>
      <c r="Q26" s="111"/>
      <c r="R26" s="113">
        <v>6</v>
      </c>
      <c r="S26" s="114"/>
      <c r="T26" s="115"/>
      <c r="U26" s="115"/>
      <c r="V26" s="116">
        <f t="shared" si="0"/>
        <v>0</v>
      </c>
      <c r="W26" s="116">
        <f t="shared" si="1"/>
        <v>0</v>
      </c>
      <c r="X26" s="117"/>
      <c r="Y26" s="109">
        <v>9</v>
      </c>
      <c r="Z26" s="109">
        <v>24</v>
      </c>
      <c r="AA26" s="109">
        <v>12</v>
      </c>
      <c r="AB26" s="117"/>
      <c r="AC26" s="118">
        <f t="shared" si="3"/>
        <v>18942.335999999999</v>
      </c>
      <c r="AD26" s="118">
        <f t="shared" si="4"/>
        <v>0</v>
      </c>
      <c r="AE26" s="118">
        <f t="shared" si="2"/>
        <v>18942.335999999999</v>
      </c>
      <c r="AF26"/>
    </row>
    <row r="27" spans="1:32" ht="24.95" customHeight="1" x14ac:dyDescent="0.4">
      <c r="A27" s="105">
        <v>24</v>
      </c>
      <c r="B27" s="106" t="s">
        <v>98</v>
      </c>
      <c r="C27" s="106" t="s">
        <v>105</v>
      </c>
      <c r="D27" s="106" t="s">
        <v>77</v>
      </c>
      <c r="E27" s="106" t="s">
        <v>78</v>
      </c>
      <c r="F27" s="106" t="s">
        <v>110</v>
      </c>
      <c r="G27" s="106">
        <v>42</v>
      </c>
      <c r="H27" s="107">
        <v>2</v>
      </c>
      <c r="I27" s="108">
        <v>1</v>
      </c>
      <c r="J27" s="109">
        <v>2</v>
      </c>
      <c r="K27" s="110"/>
      <c r="L27" s="111"/>
      <c r="M27" s="111"/>
      <c r="N27" s="112" t="s">
        <v>80</v>
      </c>
      <c r="O27" s="112">
        <v>2500</v>
      </c>
      <c r="P27" s="112"/>
      <c r="Q27" s="111"/>
      <c r="R27" s="113">
        <v>2</v>
      </c>
      <c r="S27" s="114"/>
      <c r="T27" s="115"/>
      <c r="U27" s="115"/>
      <c r="V27" s="116">
        <f t="shared" si="0"/>
        <v>0</v>
      </c>
      <c r="W27" s="116">
        <f t="shared" si="1"/>
        <v>0</v>
      </c>
      <c r="X27" s="117"/>
      <c r="Y27" s="109">
        <v>9</v>
      </c>
      <c r="Z27" s="109">
        <v>24</v>
      </c>
      <c r="AA27" s="109">
        <v>12</v>
      </c>
      <c r="AB27" s="117"/>
      <c r="AC27" s="118">
        <f t="shared" si="3"/>
        <v>6314.1120000000001</v>
      </c>
      <c r="AD27" s="118">
        <f t="shared" si="4"/>
        <v>0</v>
      </c>
      <c r="AE27" s="118">
        <f t="shared" si="2"/>
        <v>6314.1120000000001</v>
      </c>
      <c r="AF27"/>
    </row>
    <row r="28" spans="1:32" ht="24.95" customHeight="1" x14ac:dyDescent="0.4">
      <c r="A28" s="105">
        <v>25</v>
      </c>
      <c r="B28" s="106" t="s">
        <v>98</v>
      </c>
      <c r="C28" s="106" t="s">
        <v>138</v>
      </c>
      <c r="D28" s="106" t="s">
        <v>77</v>
      </c>
      <c r="E28" s="106" t="s">
        <v>78</v>
      </c>
      <c r="F28" s="106" t="s">
        <v>110</v>
      </c>
      <c r="G28" s="106">
        <v>42</v>
      </c>
      <c r="H28" s="107">
        <v>1</v>
      </c>
      <c r="I28" s="108">
        <v>1</v>
      </c>
      <c r="J28" s="109">
        <v>1</v>
      </c>
      <c r="K28" s="110"/>
      <c r="L28" s="111"/>
      <c r="M28" s="111"/>
      <c r="N28" s="112" t="s">
        <v>80</v>
      </c>
      <c r="O28" s="112">
        <v>2500</v>
      </c>
      <c r="P28" s="112"/>
      <c r="Q28" s="111"/>
      <c r="R28" s="113">
        <v>1</v>
      </c>
      <c r="S28" s="114"/>
      <c r="T28" s="115"/>
      <c r="U28" s="115"/>
      <c r="V28" s="116">
        <f t="shared" si="0"/>
        <v>0</v>
      </c>
      <c r="W28" s="116">
        <f t="shared" si="1"/>
        <v>0</v>
      </c>
      <c r="X28" s="117"/>
      <c r="Y28" s="109">
        <v>9</v>
      </c>
      <c r="Z28" s="109">
        <v>24</v>
      </c>
      <c r="AA28" s="109">
        <v>12</v>
      </c>
      <c r="AB28" s="117"/>
      <c r="AC28" s="118">
        <f t="shared" si="3"/>
        <v>3157.056</v>
      </c>
      <c r="AD28" s="118">
        <f t="shared" si="4"/>
        <v>0</v>
      </c>
      <c r="AE28" s="118">
        <f t="shared" si="2"/>
        <v>3157.056</v>
      </c>
      <c r="AF28"/>
    </row>
    <row r="29" spans="1:32" ht="24.95" customHeight="1" x14ac:dyDescent="0.4">
      <c r="A29" s="105">
        <v>26</v>
      </c>
      <c r="B29" s="106" t="s">
        <v>98</v>
      </c>
      <c r="C29" s="106" t="s">
        <v>139</v>
      </c>
      <c r="D29" s="106" t="s">
        <v>77</v>
      </c>
      <c r="E29" s="106" t="s">
        <v>78</v>
      </c>
      <c r="F29" s="106" t="s">
        <v>110</v>
      </c>
      <c r="G29" s="106">
        <v>42</v>
      </c>
      <c r="H29" s="107">
        <v>9</v>
      </c>
      <c r="I29" s="108">
        <v>2</v>
      </c>
      <c r="J29" s="109">
        <v>18</v>
      </c>
      <c r="K29" s="110"/>
      <c r="L29" s="111"/>
      <c r="M29" s="111"/>
      <c r="N29" s="112" t="s">
        <v>80</v>
      </c>
      <c r="O29" s="112">
        <v>2500</v>
      </c>
      <c r="P29" s="112"/>
      <c r="Q29" s="111"/>
      <c r="R29" s="113">
        <v>18</v>
      </c>
      <c r="S29" s="114"/>
      <c r="T29" s="115"/>
      <c r="U29" s="115"/>
      <c r="V29" s="116">
        <f t="shared" si="0"/>
        <v>0</v>
      </c>
      <c r="W29" s="116">
        <f t="shared" si="1"/>
        <v>0</v>
      </c>
      <c r="X29" s="117"/>
      <c r="Y29" s="109">
        <v>9</v>
      </c>
      <c r="Z29" s="109">
        <v>24</v>
      </c>
      <c r="AA29" s="109">
        <v>12</v>
      </c>
      <c r="AB29" s="117"/>
      <c r="AC29" s="118">
        <f t="shared" si="3"/>
        <v>56827.007999999994</v>
      </c>
      <c r="AD29" s="118">
        <f t="shared" si="4"/>
        <v>0</v>
      </c>
      <c r="AE29" s="118">
        <f t="shared" si="2"/>
        <v>56827.007999999994</v>
      </c>
      <c r="AF29"/>
    </row>
    <row r="30" spans="1:32" ht="24.95" customHeight="1" x14ac:dyDescent="0.4">
      <c r="A30" s="105">
        <v>27</v>
      </c>
      <c r="B30" s="106" t="s">
        <v>98</v>
      </c>
      <c r="C30" s="106" t="s">
        <v>139</v>
      </c>
      <c r="D30" s="106" t="s">
        <v>77</v>
      </c>
      <c r="E30" s="106" t="s">
        <v>78</v>
      </c>
      <c r="F30" s="106" t="s">
        <v>126</v>
      </c>
      <c r="G30" s="106">
        <v>42</v>
      </c>
      <c r="H30" s="107">
        <v>3</v>
      </c>
      <c r="I30" s="108">
        <v>2</v>
      </c>
      <c r="J30" s="109">
        <v>6</v>
      </c>
      <c r="K30" s="110"/>
      <c r="L30" s="111"/>
      <c r="M30" s="111"/>
      <c r="N30" s="112" t="s">
        <v>80</v>
      </c>
      <c r="O30" s="112">
        <v>5200</v>
      </c>
      <c r="P30" s="112"/>
      <c r="Q30" s="111"/>
      <c r="R30" s="113">
        <v>3</v>
      </c>
      <c r="S30" s="114"/>
      <c r="T30" s="115"/>
      <c r="U30" s="115"/>
      <c r="V30" s="116">
        <f t="shared" si="0"/>
        <v>0</v>
      </c>
      <c r="W30" s="116">
        <f t="shared" si="1"/>
        <v>0</v>
      </c>
      <c r="X30" s="117"/>
      <c r="Y30" s="109">
        <v>9</v>
      </c>
      <c r="Z30" s="109">
        <v>24</v>
      </c>
      <c r="AA30" s="109">
        <v>12</v>
      </c>
      <c r="AB30" s="117"/>
      <c r="AC30" s="118">
        <f t="shared" si="3"/>
        <v>18942.335999999999</v>
      </c>
      <c r="AD30" s="118">
        <f t="shared" si="4"/>
        <v>0</v>
      </c>
      <c r="AE30" s="118">
        <f t="shared" si="2"/>
        <v>18942.335999999999</v>
      </c>
      <c r="AF30"/>
    </row>
    <row r="31" spans="1:32" ht="24.95" customHeight="1" x14ac:dyDescent="0.4">
      <c r="A31" s="105">
        <v>28</v>
      </c>
      <c r="B31" s="106" t="s">
        <v>98</v>
      </c>
      <c r="C31" s="106" t="s">
        <v>140</v>
      </c>
      <c r="D31" s="106" t="s">
        <v>77</v>
      </c>
      <c r="E31" s="106" t="s">
        <v>78</v>
      </c>
      <c r="F31" s="106" t="s">
        <v>110</v>
      </c>
      <c r="G31" s="106">
        <v>42</v>
      </c>
      <c r="H31" s="107">
        <v>3</v>
      </c>
      <c r="I31" s="108">
        <v>2</v>
      </c>
      <c r="J31" s="109">
        <v>6</v>
      </c>
      <c r="K31" s="110"/>
      <c r="L31" s="111"/>
      <c r="M31" s="111"/>
      <c r="N31" s="112" t="s">
        <v>80</v>
      </c>
      <c r="O31" s="112">
        <v>2500</v>
      </c>
      <c r="P31" s="112"/>
      <c r="Q31" s="111"/>
      <c r="R31" s="113">
        <v>6</v>
      </c>
      <c r="S31" s="114"/>
      <c r="T31" s="115"/>
      <c r="U31" s="115"/>
      <c r="V31" s="116">
        <f t="shared" si="0"/>
        <v>0</v>
      </c>
      <c r="W31" s="116">
        <f t="shared" si="1"/>
        <v>0</v>
      </c>
      <c r="X31" s="117"/>
      <c r="Y31" s="109">
        <v>9</v>
      </c>
      <c r="Z31" s="109">
        <v>24</v>
      </c>
      <c r="AA31" s="109">
        <v>12</v>
      </c>
      <c r="AB31" s="117"/>
      <c r="AC31" s="118">
        <f t="shared" si="3"/>
        <v>18942.335999999999</v>
      </c>
      <c r="AD31" s="118">
        <f t="shared" si="4"/>
        <v>0</v>
      </c>
      <c r="AE31" s="118">
        <f t="shared" si="2"/>
        <v>18942.335999999999</v>
      </c>
      <c r="AF31"/>
    </row>
    <row r="32" spans="1:32" ht="24.95" customHeight="1" x14ac:dyDescent="0.4">
      <c r="A32" s="105">
        <v>29</v>
      </c>
      <c r="B32" s="106" t="s">
        <v>98</v>
      </c>
      <c r="C32" s="106" t="s">
        <v>140</v>
      </c>
      <c r="D32" s="106" t="s">
        <v>77</v>
      </c>
      <c r="E32" s="106" t="s">
        <v>78</v>
      </c>
      <c r="F32" s="106" t="s">
        <v>126</v>
      </c>
      <c r="G32" s="106">
        <v>42</v>
      </c>
      <c r="H32" s="107">
        <v>1</v>
      </c>
      <c r="I32" s="108">
        <v>2</v>
      </c>
      <c r="J32" s="109">
        <v>2</v>
      </c>
      <c r="K32" s="110"/>
      <c r="L32" s="111"/>
      <c r="M32" s="111"/>
      <c r="N32" s="112" t="s">
        <v>80</v>
      </c>
      <c r="O32" s="112">
        <v>5200</v>
      </c>
      <c r="P32" s="112"/>
      <c r="Q32" s="111"/>
      <c r="R32" s="113">
        <v>1</v>
      </c>
      <c r="S32" s="114"/>
      <c r="T32" s="115"/>
      <c r="U32" s="115"/>
      <c r="V32" s="116">
        <f t="shared" si="0"/>
        <v>0</v>
      </c>
      <c r="W32" s="116">
        <f t="shared" si="1"/>
        <v>0</v>
      </c>
      <c r="X32" s="117"/>
      <c r="Y32" s="109">
        <v>9</v>
      </c>
      <c r="Z32" s="109">
        <v>24</v>
      </c>
      <c r="AA32" s="109">
        <v>12</v>
      </c>
      <c r="AB32" s="117"/>
      <c r="AC32" s="118">
        <f t="shared" si="3"/>
        <v>6314.1120000000001</v>
      </c>
      <c r="AD32" s="118">
        <f t="shared" si="4"/>
        <v>0</v>
      </c>
      <c r="AE32" s="118">
        <f t="shared" si="2"/>
        <v>6314.1120000000001</v>
      </c>
      <c r="AF32"/>
    </row>
    <row r="33" spans="1:32" ht="24.95" customHeight="1" x14ac:dyDescent="0.4">
      <c r="A33" s="105">
        <v>30</v>
      </c>
      <c r="B33" s="106" t="s">
        <v>98</v>
      </c>
      <c r="C33" s="106" t="s">
        <v>141</v>
      </c>
      <c r="D33" s="106" t="s">
        <v>77</v>
      </c>
      <c r="E33" s="106" t="s">
        <v>78</v>
      </c>
      <c r="F33" s="106" t="s">
        <v>142</v>
      </c>
      <c r="G33" s="106">
        <v>42</v>
      </c>
      <c r="H33" s="107">
        <v>3</v>
      </c>
      <c r="I33" s="108">
        <v>2</v>
      </c>
      <c r="J33" s="109">
        <v>6</v>
      </c>
      <c r="K33" s="110"/>
      <c r="L33" s="111"/>
      <c r="M33" s="111"/>
      <c r="N33" s="112" t="s">
        <v>80</v>
      </c>
      <c r="O33" s="112">
        <v>2500</v>
      </c>
      <c r="P33" s="112"/>
      <c r="Q33" s="111"/>
      <c r="R33" s="113">
        <v>6</v>
      </c>
      <c r="S33" s="114"/>
      <c r="T33" s="115"/>
      <c r="U33" s="115"/>
      <c r="V33" s="116">
        <f t="shared" si="0"/>
        <v>0</v>
      </c>
      <c r="W33" s="116">
        <f t="shared" si="1"/>
        <v>0</v>
      </c>
      <c r="X33" s="117"/>
      <c r="Y33" s="109">
        <v>9</v>
      </c>
      <c r="Z33" s="109">
        <v>24</v>
      </c>
      <c r="AA33" s="109">
        <v>12</v>
      </c>
      <c r="AB33" s="117"/>
      <c r="AC33" s="118">
        <f t="shared" si="3"/>
        <v>18942.335999999999</v>
      </c>
      <c r="AD33" s="118">
        <f t="shared" si="4"/>
        <v>0</v>
      </c>
      <c r="AE33" s="118">
        <f t="shared" si="2"/>
        <v>18942.335999999999</v>
      </c>
      <c r="AF33"/>
    </row>
    <row r="34" spans="1:32" ht="24.95" customHeight="1" x14ac:dyDescent="0.4">
      <c r="A34" s="105">
        <v>31</v>
      </c>
      <c r="B34" s="106" t="s">
        <v>98</v>
      </c>
      <c r="C34" s="106" t="s">
        <v>141</v>
      </c>
      <c r="D34" s="106" t="s">
        <v>77</v>
      </c>
      <c r="E34" s="106" t="s">
        <v>78</v>
      </c>
      <c r="F34" s="106" t="s">
        <v>143</v>
      </c>
      <c r="G34" s="106">
        <v>42</v>
      </c>
      <c r="H34" s="107">
        <v>4</v>
      </c>
      <c r="I34" s="108">
        <v>2</v>
      </c>
      <c r="J34" s="109">
        <v>8</v>
      </c>
      <c r="K34" s="110"/>
      <c r="L34" s="111"/>
      <c r="M34" s="111"/>
      <c r="N34" s="112" t="s">
        <v>80</v>
      </c>
      <c r="O34" s="112">
        <v>5000</v>
      </c>
      <c r="P34" s="112"/>
      <c r="Q34" s="111"/>
      <c r="R34" s="113">
        <v>4</v>
      </c>
      <c r="S34" s="114"/>
      <c r="T34" s="115"/>
      <c r="U34" s="115"/>
      <c r="V34" s="116">
        <f t="shared" si="0"/>
        <v>0</v>
      </c>
      <c r="W34" s="116">
        <f t="shared" si="1"/>
        <v>0</v>
      </c>
      <c r="X34" s="117"/>
      <c r="Y34" s="109">
        <v>9</v>
      </c>
      <c r="Z34" s="109">
        <v>24</v>
      </c>
      <c r="AA34" s="109">
        <v>12</v>
      </c>
      <c r="AB34" s="117"/>
      <c r="AC34" s="118">
        <f t="shared" si="3"/>
        <v>25256.448</v>
      </c>
      <c r="AD34" s="118">
        <f t="shared" si="4"/>
        <v>0</v>
      </c>
      <c r="AE34" s="118">
        <f t="shared" si="2"/>
        <v>25256.448</v>
      </c>
      <c r="AF34"/>
    </row>
    <row r="35" spans="1:32" ht="24.95" customHeight="1" x14ac:dyDescent="0.4">
      <c r="A35" s="105">
        <v>32</v>
      </c>
      <c r="B35" s="106" t="s">
        <v>98</v>
      </c>
      <c r="C35" s="106" t="s">
        <v>144</v>
      </c>
      <c r="D35" s="106" t="s">
        <v>77</v>
      </c>
      <c r="E35" s="106" t="s">
        <v>145</v>
      </c>
      <c r="F35" s="106" t="s">
        <v>146</v>
      </c>
      <c r="G35" s="106">
        <v>19</v>
      </c>
      <c r="H35" s="107">
        <v>3</v>
      </c>
      <c r="I35" s="108">
        <v>1</v>
      </c>
      <c r="J35" s="109">
        <v>3</v>
      </c>
      <c r="K35" s="110"/>
      <c r="L35" s="111"/>
      <c r="M35" s="111"/>
      <c r="N35" s="112" t="s">
        <v>80</v>
      </c>
      <c r="O35" s="112">
        <v>800</v>
      </c>
      <c r="P35" s="112"/>
      <c r="Q35" s="111"/>
      <c r="R35" s="113">
        <v>3</v>
      </c>
      <c r="S35" s="114"/>
      <c r="T35" s="115"/>
      <c r="U35" s="115"/>
      <c r="V35" s="116">
        <f t="shared" si="0"/>
        <v>0</v>
      </c>
      <c r="W35" s="116">
        <f t="shared" si="1"/>
        <v>0</v>
      </c>
      <c r="X35" s="117"/>
      <c r="Y35" s="109">
        <v>9</v>
      </c>
      <c r="Z35" s="109">
        <v>24</v>
      </c>
      <c r="AA35" s="109">
        <v>12</v>
      </c>
      <c r="AB35" s="117"/>
      <c r="AC35" s="118">
        <f t="shared" si="3"/>
        <v>4284.576</v>
      </c>
      <c r="AD35" s="118">
        <f t="shared" si="4"/>
        <v>0</v>
      </c>
      <c r="AE35" s="118">
        <f t="shared" si="2"/>
        <v>4284.576</v>
      </c>
      <c r="AF35"/>
    </row>
    <row r="36" spans="1:32" ht="24.95" customHeight="1" x14ac:dyDescent="0.4">
      <c r="A36" s="105">
        <v>33</v>
      </c>
      <c r="B36" s="106" t="s">
        <v>98</v>
      </c>
      <c r="C36" s="106" t="s">
        <v>147</v>
      </c>
      <c r="D36" s="106" t="s">
        <v>77</v>
      </c>
      <c r="E36" s="106" t="s">
        <v>78</v>
      </c>
      <c r="F36" s="106" t="s">
        <v>148</v>
      </c>
      <c r="G36" s="106">
        <v>42</v>
      </c>
      <c r="H36" s="107">
        <v>1</v>
      </c>
      <c r="I36" s="108">
        <v>2</v>
      </c>
      <c r="J36" s="109">
        <v>2</v>
      </c>
      <c r="K36" s="110"/>
      <c r="L36" s="111"/>
      <c r="M36" s="111"/>
      <c r="N36" s="112" t="s">
        <v>80</v>
      </c>
      <c r="O36" s="112">
        <v>2500</v>
      </c>
      <c r="P36" s="112"/>
      <c r="Q36" s="111"/>
      <c r="R36" s="113">
        <v>2</v>
      </c>
      <c r="S36" s="114"/>
      <c r="T36" s="115"/>
      <c r="U36" s="115"/>
      <c r="V36" s="116">
        <f t="shared" si="0"/>
        <v>0</v>
      </c>
      <c r="W36" s="116">
        <f t="shared" si="1"/>
        <v>0</v>
      </c>
      <c r="X36" s="117"/>
      <c r="Y36" s="109">
        <v>9</v>
      </c>
      <c r="Z36" s="109">
        <v>24</v>
      </c>
      <c r="AA36" s="109">
        <v>12</v>
      </c>
      <c r="AB36" s="117"/>
      <c r="AC36" s="118">
        <f t="shared" si="3"/>
        <v>6314.1120000000001</v>
      </c>
      <c r="AD36" s="118">
        <f t="shared" si="4"/>
        <v>0</v>
      </c>
      <c r="AE36" s="118">
        <f t="shared" si="2"/>
        <v>6314.1120000000001</v>
      </c>
      <c r="AF36"/>
    </row>
    <row r="37" spans="1:32" ht="24.95" customHeight="1" x14ac:dyDescent="0.4">
      <c r="A37" s="105">
        <v>34</v>
      </c>
      <c r="B37" s="106" t="s">
        <v>98</v>
      </c>
      <c r="C37" s="106" t="s">
        <v>147</v>
      </c>
      <c r="D37" s="106" t="s">
        <v>77</v>
      </c>
      <c r="E37" s="106" t="s">
        <v>100</v>
      </c>
      <c r="F37" s="106" t="s">
        <v>104</v>
      </c>
      <c r="G37" s="106">
        <v>26</v>
      </c>
      <c r="H37" s="107">
        <v>1</v>
      </c>
      <c r="I37" s="108">
        <v>1</v>
      </c>
      <c r="J37" s="109">
        <v>1</v>
      </c>
      <c r="K37" s="110"/>
      <c r="L37" s="111"/>
      <c r="M37" s="111"/>
      <c r="N37" s="112" t="s">
        <v>80</v>
      </c>
      <c r="O37" s="112">
        <v>1000</v>
      </c>
      <c r="P37" s="112"/>
      <c r="Q37" s="111"/>
      <c r="R37" s="113">
        <v>1</v>
      </c>
      <c r="S37" s="114"/>
      <c r="T37" s="115"/>
      <c r="U37" s="115"/>
      <c r="V37" s="116">
        <f t="shared" si="0"/>
        <v>0</v>
      </c>
      <c r="W37" s="116">
        <f t="shared" si="1"/>
        <v>0</v>
      </c>
      <c r="X37" s="117"/>
      <c r="Y37" s="109">
        <v>9</v>
      </c>
      <c r="Z37" s="109">
        <v>24</v>
      </c>
      <c r="AA37" s="109">
        <v>12</v>
      </c>
      <c r="AB37" s="117"/>
      <c r="AC37" s="118">
        <f t="shared" si="3"/>
        <v>1954.3679999999999</v>
      </c>
      <c r="AD37" s="118">
        <f t="shared" si="4"/>
        <v>0</v>
      </c>
      <c r="AE37" s="118">
        <f t="shared" si="2"/>
        <v>1954.3679999999999</v>
      </c>
      <c r="AF37"/>
    </row>
    <row r="38" spans="1:32" ht="24.95" customHeight="1" x14ac:dyDescent="0.4">
      <c r="A38" s="105">
        <v>35</v>
      </c>
      <c r="B38" s="106" t="s">
        <v>98</v>
      </c>
      <c r="C38" s="106" t="s">
        <v>149</v>
      </c>
      <c r="D38" s="106" t="s">
        <v>77</v>
      </c>
      <c r="E38" s="106" t="s">
        <v>78</v>
      </c>
      <c r="F38" s="106" t="s">
        <v>142</v>
      </c>
      <c r="G38" s="106">
        <v>42</v>
      </c>
      <c r="H38" s="107">
        <v>2</v>
      </c>
      <c r="I38" s="108">
        <v>2</v>
      </c>
      <c r="J38" s="109">
        <v>4</v>
      </c>
      <c r="K38" s="110"/>
      <c r="L38" s="111"/>
      <c r="M38" s="111"/>
      <c r="N38" s="112" t="s">
        <v>80</v>
      </c>
      <c r="O38" s="112">
        <v>2500</v>
      </c>
      <c r="P38" s="112"/>
      <c r="Q38" s="111"/>
      <c r="R38" s="113">
        <v>4</v>
      </c>
      <c r="S38" s="114"/>
      <c r="T38" s="115"/>
      <c r="U38" s="115"/>
      <c r="V38" s="116">
        <f t="shared" si="0"/>
        <v>0</v>
      </c>
      <c r="W38" s="116">
        <f t="shared" si="1"/>
        <v>0</v>
      </c>
      <c r="X38" s="117"/>
      <c r="Y38" s="109">
        <v>9</v>
      </c>
      <c r="Z38" s="109">
        <v>24</v>
      </c>
      <c r="AA38" s="109">
        <v>12</v>
      </c>
      <c r="AB38" s="117"/>
      <c r="AC38" s="118">
        <f t="shared" si="3"/>
        <v>12628.224</v>
      </c>
      <c r="AD38" s="118">
        <f t="shared" si="4"/>
        <v>0</v>
      </c>
      <c r="AE38" s="118">
        <f t="shared" si="2"/>
        <v>12628.224</v>
      </c>
      <c r="AF38"/>
    </row>
    <row r="39" spans="1:32" ht="24.95" customHeight="1" x14ac:dyDescent="0.4">
      <c r="A39" s="105">
        <v>36</v>
      </c>
      <c r="B39" s="106" t="s">
        <v>98</v>
      </c>
      <c r="C39" s="106" t="s">
        <v>149</v>
      </c>
      <c r="D39" s="106" t="s">
        <v>77</v>
      </c>
      <c r="E39" s="106" t="s">
        <v>78</v>
      </c>
      <c r="F39" s="106" t="s">
        <v>143</v>
      </c>
      <c r="G39" s="106">
        <v>42</v>
      </c>
      <c r="H39" s="107">
        <v>1</v>
      </c>
      <c r="I39" s="108">
        <v>2</v>
      </c>
      <c r="J39" s="109">
        <v>2</v>
      </c>
      <c r="K39" s="110"/>
      <c r="L39" s="111"/>
      <c r="M39" s="111"/>
      <c r="N39" s="112" t="s">
        <v>80</v>
      </c>
      <c r="O39" s="112">
        <v>5000</v>
      </c>
      <c r="P39" s="112"/>
      <c r="Q39" s="111"/>
      <c r="R39" s="113">
        <v>1</v>
      </c>
      <c r="S39" s="114"/>
      <c r="T39" s="115"/>
      <c r="U39" s="115"/>
      <c r="V39" s="116">
        <f t="shared" si="0"/>
        <v>0</v>
      </c>
      <c r="W39" s="116">
        <f t="shared" si="1"/>
        <v>0</v>
      </c>
      <c r="X39" s="117"/>
      <c r="Y39" s="109">
        <v>9</v>
      </c>
      <c r="Z39" s="109">
        <v>24</v>
      </c>
      <c r="AA39" s="109">
        <v>12</v>
      </c>
      <c r="AB39" s="117"/>
      <c r="AC39" s="118">
        <f t="shared" si="3"/>
        <v>6314.1120000000001</v>
      </c>
      <c r="AD39" s="118">
        <f t="shared" si="4"/>
        <v>0</v>
      </c>
      <c r="AE39" s="118">
        <f t="shared" si="2"/>
        <v>6314.1120000000001</v>
      </c>
      <c r="AF39"/>
    </row>
    <row r="40" spans="1:32" ht="24.95" customHeight="1" x14ac:dyDescent="0.4">
      <c r="A40" s="105">
        <v>37</v>
      </c>
      <c r="B40" s="106" t="s">
        <v>98</v>
      </c>
      <c r="C40" s="106" t="s">
        <v>99</v>
      </c>
      <c r="D40" s="106" t="s">
        <v>77</v>
      </c>
      <c r="E40" s="106" t="s">
        <v>100</v>
      </c>
      <c r="F40" s="106" t="s">
        <v>150</v>
      </c>
      <c r="G40" s="106">
        <v>26</v>
      </c>
      <c r="H40" s="106">
        <v>2</v>
      </c>
      <c r="I40" s="108">
        <v>2</v>
      </c>
      <c r="J40" s="109">
        <v>4</v>
      </c>
      <c r="K40" s="110"/>
      <c r="L40" s="111"/>
      <c r="M40" s="111"/>
      <c r="N40" s="112" t="s">
        <v>80</v>
      </c>
      <c r="O40" s="112">
        <v>1000</v>
      </c>
      <c r="P40" s="112"/>
      <c r="Q40" s="111"/>
      <c r="R40" s="113">
        <v>4</v>
      </c>
      <c r="S40" s="114"/>
      <c r="T40" s="115"/>
      <c r="U40" s="115"/>
      <c r="V40" s="116">
        <f t="shared" si="0"/>
        <v>0</v>
      </c>
      <c r="W40" s="116">
        <f t="shared" si="1"/>
        <v>0</v>
      </c>
      <c r="X40" s="117"/>
      <c r="Y40" s="109">
        <v>9</v>
      </c>
      <c r="Z40" s="109">
        <v>24</v>
      </c>
      <c r="AA40" s="109">
        <v>12</v>
      </c>
      <c r="AB40" s="117"/>
      <c r="AC40" s="118">
        <f t="shared" si="3"/>
        <v>7817.4719999999998</v>
      </c>
      <c r="AD40" s="118">
        <f t="shared" si="4"/>
        <v>0</v>
      </c>
      <c r="AE40" s="118">
        <f t="shared" si="2"/>
        <v>7817.4719999999998</v>
      </c>
      <c r="AF40"/>
    </row>
    <row r="41" spans="1:32" ht="24.95" customHeight="1" x14ac:dyDescent="0.4">
      <c r="A41" s="105">
        <v>38</v>
      </c>
      <c r="B41" s="106" t="s">
        <v>98</v>
      </c>
      <c r="C41" s="106" t="s">
        <v>99</v>
      </c>
      <c r="D41" s="106" t="s">
        <v>77</v>
      </c>
      <c r="E41" s="106" t="s">
        <v>100</v>
      </c>
      <c r="F41" s="106" t="s">
        <v>104</v>
      </c>
      <c r="G41" s="106">
        <v>26</v>
      </c>
      <c r="H41" s="106">
        <v>1</v>
      </c>
      <c r="I41" s="108">
        <v>1</v>
      </c>
      <c r="J41" s="109">
        <v>1</v>
      </c>
      <c r="K41" s="110"/>
      <c r="L41" s="111"/>
      <c r="M41" s="111"/>
      <c r="N41" s="112" t="s">
        <v>80</v>
      </c>
      <c r="O41" s="112">
        <v>1000</v>
      </c>
      <c r="P41" s="112"/>
      <c r="Q41" s="111"/>
      <c r="R41" s="113">
        <v>1</v>
      </c>
      <c r="S41" s="114"/>
      <c r="T41" s="115"/>
      <c r="U41" s="115"/>
      <c r="V41" s="116">
        <f t="shared" si="0"/>
        <v>0</v>
      </c>
      <c r="W41" s="116">
        <f t="shared" si="1"/>
        <v>0</v>
      </c>
      <c r="X41" s="117"/>
      <c r="Y41" s="109">
        <v>9</v>
      </c>
      <c r="Z41" s="109">
        <v>24</v>
      </c>
      <c r="AA41" s="109">
        <v>12</v>
      </c>
      <c r="AB41" s="117"/>
      <c r="AC41" s="118">
        <f t="shared" si="3"/>
        <v>1954.3679999999999</v>
      </c>
      <c r="AD41" s="118">
        <f t="shared" si="4"/>
        <v>0</v>
      </c>
      <c r="AE41" s="118">
        <f t="shared" si="2"/>
        <v>1954.3679999999999</v>
      </c>
      <c r="AF41"/>
    </row>
    <row r="42" spans="1:32" ht="24.95" customHeight="1" x14ac:dyDescent="0.4">
      <c r="A42" s="105">
        <v>39</v>
      </c>
      <c r="B42" s="106" t="s">
        <v>98</v>
      </c>
      <c r="C42" s="106" t="s">
        <v>151</v>
      </c>
      <c r="D42" s="106" t="s">
        <v>77</v>
      </c>
      <c r="E42" s="106" t="s">
        <v>78</v>
      </c>
      <c r="F42" s="106" t="s">
        <v>148</v>
      </c>
      <c r="G42" s="106">
        <v>42</v>
      </c>
      <c r="H42" s="106">
        <v>1</v>
      </c>
      <c r="I42" s="108">
        <v>2</v>
      </c>
      <c r="J42" s="109">
        <v>2</v>
      </c>
      <c r="K42" s="110"/>
      <c r="L42" s="111"/>
      <c r="M42" s="111"/>
      <c r="N42" s="112" t="s">
        <v>80</v>
      </c>
      <c r="O42" s="112">
        <v>2500</v>
      </c>
      <c r="P42" s="112"/>
      <c r="Q42" s="111"/>
      <c r="R42" s="113">
        <v>2</v>
      </c>
      <c r="S42" s="114"/>
      <c r="T42" s="115"/>
      <c r="U42" s="115"/>
      <c r="V42" s="116">
        <f t="shared" si="0"/>
        <v>0</v>
      </c>
      <c r="W42" s="116">
        <f t="shared" si="1"/>
        <v>0</v>
      </c>
      <c r="X42" s="117"/>
      <c r="Y42" s="109">
        <v>9</v>
      </c>
      <c r="Z42" s="109">
        <v>24</v>
      </c>
      <c r="AA42" s="109">
        <v>12</v>
      </c>
      <c r="AB42" s="117"/>
      <c r="AC42" s="118">
        <f t="shared" si="3"/>
        <v>6314.1120000000001</v>
      </c>
      <c r="AD42" s="118">
        <f t="shared" si="4"/>
        <v>0</v>
      </c>
      <c r="AE42" s="118">
        <f t="shared" si="2"/>
        <v>6314.1120000000001</v>
      </c>
      <c r="AF42"/>
    </row>
    <row r="43" spans="1:32" ht="24.95" customHeight="1" x14ac:dyDescent="0.4">
      <c r="A43" s="105">
        <v>40</v>
      </c>
      <c r="B43" s="106" t="s">
        <v>98</v>
      </c>
      <c r="C43" s="106" t="s">
        <v>152</v>
      </c>
      <c r="D43" s="106" t="s">
        <v>77</v>
      </c>
      <c r="E43" s="106" t="s">
        <v>78</v>
      </c>
      <c r="F43" s="106" t="s">
        <v>142</v>
      </c>
      <c r="G43" s="106">
        <v>42</v>
      </c>
      <c r="H43" s="106">
        <v>4</v>
      </c>
      <c r="I43" s="108">
        <v>2</v>
      </c>
      <c r="J43" s="109">
        <v>8</v>
      </c>
      <c r="K43" s="110"/>
      <c r="L43" s="111"/>
      <c r="M43" s="111"/>
      <c r="N43" s="112" t="s">
        <v>80</v>
      </c>
      <c r="O43" s="112">
        <v>2500</v>
      </c>
      <c r="P43" s="112"/>
      <c r="Q43" s="111"/>
      <c r="R43" s="113">
        <v>8</v>
      </c>
      <c r="S43" s="114"/>
      <c r="T43" s="115"/>
      <c r="U43" s="115"/>
      <c r="V43" s="116">
        <f t="shared" si="0"/>
        <v>0</v>
      </c>
      <c r="W43" s="116">
        <f t="shared" si="1"/>
        <v>0</v>
      </c>
      <c r="X43" s="117"/>
      <c r="Y43" s="109">
        <v>9</v>
      </c>
      <c r="Z43" s="109">
        <v>24</v>
      </c>
      <c r="AA43" s="109">
        <v>12</v>
      </c>
      <c r="AB43" s="117"/>
      <c r="AC43" s="118">
        <f t="shared" si="3"/>
        <v>25256.448</v>
      </c>
      <c r="AD43" s="118">
        <f t="shared" si="4"/>
        <v>0</v>
      </c>
      <c r="AE43" s="118">
        <f t="shared" si="2"/>
        <v>25256.448</v>
      </c>
      <c r="AF43"/>
    </row>
    <row r="44" spans="1:32" ht="24.95" customHeight="1" x14ac:dyDescent="0.4">
      <c r="A44" s="105">
        <v>41</v>
      </c>
      <c r="B44" s="106" t="s">
        <v>98</v>
      </c>
      <c r="C44" s="106" t="s">
        <v>152</v>
      </c>
      <c r="D44" s="106" t="s">
        <v>77</v>
      </c>
      <c r="E44" s="106" t="s">
        <v>78</v>
      </c>
      <c r="F44" s="106" t="s">
        <v>143</v>
      </c>
      <c r="G44" s="106">
        <v>42</v>
      </c>
      <c r="H44" s="106">
        <v>2</v>
      </c>
      <c r="I44" s="108">
        <v>2</v>
      </c>
      <c r="J44" s="109">
        <v>4</v>
      </c>
      <c r="K44" s="110"/>
      <c r="L44" s="111"/>
      <c r="M44" s="111"/>
      <c r="N44" s="112" t="s">
        <v>80</v>
      </c>
      <c r="O44" s="112">
        <v>5000</v>
      </c>
      <c r="P44" s="112"/>
      <c r="Q44" s="111"/>
      <c r="R44" s="113">
        <v>2</v>
      </c>
      <c r="S44" s="114"/>
      <c r="T44" s="115"/>
      <c r="U44" s="115"/>
      <c r="V44" s="116">
        <f t="shared" si="0"/>
        <v>0</v>
      </c>
      <c r="W44" s="116">
        <f t="shared" si="1"/>
        <v>0</v>
      </c>
      <c r="X44" s="117"/>
      <c r="Y44" s="109">
        <v>9</v>
      </c>
      <c r="Z44" s="109">
        <v>24</v>
      </c>
      <c r="AA44" s="109">
        <v>12</v>
      </c>
      <c r="AB44" s="117"/>
      <c r="AC44" s="118">
        <f t="shared" si="3"/>
        <v>12628.224</v>
      </c>
      <c r="AD44" s="118">
        <f t="shared" si="4"/>
        <v>0</v>
      </c>
      <c r="AE44" s="118">
        <f t="shared" si="2"/>
        <v>12628.224</v>
      </c>
      <c r="AF44"/>
    </row>
    <row r="45" spans="1:32" ht="24.95" customHeight="1" x14ac:dyDescent="0.4">
      <c r="A45" s="105">
        <v>42</v>
      </c>
      <c r="B45" s="106" t="s">
        <v>98</v>
      </c>
      <c r="C45" s="106" t="s">
        <v>153</v>
      </c>
      <c r="D45" s="106" t="s">
        <v>77</v>
      </c>
      <c r="E45" s="106" t="s">
        <v>100</v>
      </c>
      <c r="F45" s="106" t="s">
        <v>154</v>
      </c>
      <c r="G45" s="106">
        <v>26</v>
      </c>
      <c r="H45" s="106">
        <v>2</v>
      </c>
      <c r="I45" s="108">
        <v>5</v>
      </c>
      <c r="J45" s="109">
        <v>10</v>
      </c>
      <c r="K45" s="110"/>
      <c r="L45" s="111"/>
      <c r="M45" s="111"/>
      <c r="N45" s="112" t="s">
        <v>80</v>
      </c>
      <c r="O45" s="112">
        <v>1000</v>
      </c>
      <c r="P45" s="112"/>
      <c r="Q45" s="111"/>
      <c r="R45" s="113">
        <v>10</v>
      </c>
      <c r="S45" s="114"/>
      <c r="T45" s="115"/>
      <c r="U45" s="115"/>
      <c r="V45" s="116">
        <f t="shared" si="0"/>
        <v>0</v>
      </c>
      <c r="W45" s="116">
        <f t="shared" si="1"/>
        <v>0</v>
      </c>
      <c r="X45" s="117"/>
      <c r="Y45" s="109">
        <v>9</v>
      </c>
      <c r="Z45" s="109">
        <v>24</v>
      </c>
      <c r="AA45" s="109">
        <v>12</v>
      </c>
      <c r="AB45" s="117"/>
      <c r="AC45" s="118">
        <f t="shared" si="3"/>
        <v>19543.68</v>
      </c>
      <c r="AD45" s="118">
        <f t="shared" si="4"/>
        <v>0</v>
      </c>
      <c r="AE45" s="118">
        <f t="shared" si="2"/>
        <v>19543.68</v>
      </c>
      <c r="AF45"/>
    </row>
    <row r="46" spans="1:32" ht="24.95" customHeight="1" x14ac:dyDescent="0.4">
      <c r="A46" s="105">
        <v>43</v>
      </c>
      <c r="B46" s="106" t="s">
        <v>98</v>
      </c>
      <c r="C46" s="106" t="s">
        <v>155</v>
      </c>
      <c r="D46" s="106" t="s">
        <v>77</v>
      </c>
      <c r="E46" s="106" t="s">
        <v>78</v>
      </c>
      <c r="F46" s="106" t="s">
        <v>110</v>
      </c>
      <c r="G46" s="106">
        <v>42</v>
      </c>
      <c r="H46" s="106">
        <v>3</v>
      </c>
      <c r="I46" s="108">
        <v>2</v>
      </c>
      <c r="J46" s="109">
        <v>6</v>
      </c>
      <c r="K46" s="110"/>
      <c r="L46" s="111"/>
      <c r="M46" s="111"/>
      <c r="N46" s="112" t="s">
        <v>80</v>
      </c>
      <c r="O46" s="112">
        <v>2500</v>
      </c>
      <c r="P46" s="112"/>
      <c r="Q46" s="111"/>
      <c r="R46" s="113">
        <v>6</v>
      </c>
      <c r="S46" s="114"/>
      <c r="T46" s="115"/>
      <c r="U46" s="115"/>
      <c r="V46" s="116">
        <f t="shared" si="0"/>
        <v>0</v>
      </c>
      <c r="W46" s="116">
        <f t="shared" si="1"/>
        <v>0</v>
      </c>
      <c r="X46" s="117"/>
      <c r="Y46" s="109">
        <v>9</v>
      </c>
      <c r="Z46" s="109">
        <v>24</v>
      </c>
      <c r="AA46" s="109">
        <v>12</v>
      </c>
      <c r="AB46" s="117"/>
      <c r="AC46" s="118">
        <f t="shared" si="3"/>
        <v>18942.335999999999</v>
      </c>
      <c r="AD46" s="118">
        <f t="shared" si="4"/>
        <v>0</v>
      </c>
      <c r="AE46" s="118">
        <f t="shared" si="2"/>
        <v>18942.335999999999</v>
      </c>
      <c r="AF46"/>
    </row>
    <row r="47" spans="1:32" ht="24.95" customHeight="1" x14ac:dyDescent="0.4">
      <c r="A47" s="105">
        <v>44</v>
      </c>
      <c r="B47" s="106" t="s">
        <v>98</v>
      </c>
      <c r="C47" s="106" t="s">
        <v>155</v>
      </c>
      <c r="D47" s="106" t="s">
        <v>77</v>
      </c>
      <c r="E47" s="106" t="s">
        <v>78</v>
      </c>
      <c r="F47" s="106" t="s">
        <v>126</v>
      </c>
      <c r="G47" s="106">
        <v>42</v>
      </c>
      <c r="H47" s="106">
        <v>1</v>
      </c>
      <c r="I47" s="108">
        <v>2</v>
      </c>
      <c r="J47" s="109">
        <v>2</v>
      </c>
      <c r="K47" s="110"/>
      <c r="L47" s="111"/>
      <c r="M47" s="111"/>
      <c r="N47" s="112" t="s">
        <v>80</v>
      </c>
      <c r="O47" s="112">
        <v>5200</v>
      </c>
      <c r="P47" s="112"/>
      <c r="Q47" s="111"/>
      <c r="R47" s="113">
        <v>1</v>
      </c>
      <c r="S47" s="114"/>
      <c r="T47" s="115"/>
      <c r="U47" s="115"/>
      <c r="V47" s="116">
        <f t="shared" si="0"/>
        <v>0</v>
      </c>
      <c r="W47" s="116">
        <f t="shared" si="1"/>
        <v>0</v>
      </c>
      <c r="X47" s="117"/>
      <c r="Y47" s="109">
        <v>9</v>
      </c>
      <c r="Z47" s="109">
        <v>24</v>
      </c>
      <c r="AA47" s="109">
        <v>12</v>
      </c>
      <c r="AB47" s="117"/>
      <c r="AC47" s="118">
        <f t="shared" si="3"/>
        <v>6314.1120000000001</v>
      </c>
      <c r="AD47" s="118">
        <f t="shared" si="4"/>
        <v>0</v>
      </c>
      <c r="AE47" s="118">
        <f t="shared" si="2"/>
        <v>6314.1120000000001</v>
      </c>
      <c r="AF47"/>
    </row>
    <row r="48" spans="1:32" ht="24.95" customHeight="1" x14ac:dyDescent="0.4">
      <c r="A48" s="105">
        <v>45</v>
      </c>
      <c r="B48" s="106" t="s">
        <v>98</v>
      </c>
      <c r="C48" s="106" t="s">
        <v>156</v>
      </c>
      <c r="D48" s="106" t="s">
        <v>77</v>
      </c>
      <c r="E48" s="106" t="s">
        <v>78</v>
      </c>
      <c r="F48" s="106" t="s">
        <v>126</v>
      </c>
      <c r="G48" s="106">
        <v>42</v>
      </c>
      <c r="H48" s="106">
        <v>2</v>
      </c>
      <c r="I48" s="108">
        <v>2</v>
      </c>
      <c r="J48" s="109">
        <v>4</v>
      </c>
      <c r="K48" s="110"/>
      <c r="L48" s="111"/>
      <c r="M48" s="111"/>
      <c r="N48" s="112" t="s">
        <v>80</v>
      </c>
      <c r="O48" s="112">
        <v>5200</v>
      </c>
      <c r="P48" s="112"/>
      <c r="Q48" s="111"/>
      <c r="R48" s="113">
        <v>2</v>
      </c>
      <c r="S48" s="114"/>
      <c r="T48" s="115"/>
      <c r="U48" s="115"/>
      <c r="V48" s="116">
        <f t="shared" si="0"/>
        <v>0</v>
      </c>
      <c r="W48" s="116">
        <f t="shared" si="1"/>
        <v>0</v>
      </c>
      <c r="X48" s="117"/>
      <c r="Y48" s="109">
        <v>9</v>
      </c>
      <c r="Z48" s="109">
        <v>24</v>
      </c>
      <c r="AA48" s="109">
        <v>12</v>
      </c>
      <c r="AB48" s="117"/>
      <c r="AC48" s="118">
        <f t="shared" si="3"/>
        <v>12628.224</v>
      </c>
      <c r="AD48" s="118">
        <f t="shared" si="4"/>
        <v>0</v>
      </c>
      <c r="AE48" s="118">
        <f t="shared" si="2"/>
        <v>12628.224</v>
      </c>
      <c r="AF48"/>
    </row>
    <row r="49" spans="1:32" ht="24.95" customHeight="1" x14ac:dyDescent="0.4">
      <c r="A49" s="105">
        <v>46</v>
      </c>
      <c r="B49" s="106" t="s">
        <v>98</v>
      </c>
      <c r="C49" s="106" t="s">
        <v>95</v>
      </c>
      <c r="D49" s="106" t="s">
        <v>77</v>
      </c>
      <c r="E49" s="106" t="s">
        <v>78</v>
      </c>
      <c r="F49" s="106" t="s">
        <v>110</v>
      </c>
      <c r="G49" s="106">
        <v>42</v>
      </c>
      <c r="H49" s="106">
        <v>4</v>
      </c>
      <c r="I49" s="108">
        <v>1</v>
      </c>
      <c r="J49" s="109">
        <v>4</v>
      </c>
      <c r="K49" s="110"/>
      <c r="L49" s="111"/>
      <c r="M49" s="111"/>
      <c r="N49" s="112" t="s">
        <v>80</v>
      </c>
      <c r="O49" s="112">
        <v>2500</v>
      </c>
      <c r="P49" s="112"/>
      <c r="Q49" s="111"/>
      <c r="R49" s="113">
        <v>4</v>
      </c>
      <c r="S49" s="114"/>
      <c r="T49" s="115"/>
      <c r="U49" s="115"/>
      <c r="V49" s="116">
        <f t="shared" si="0"/>
        <v>0</v>
      </c>
      <c r="W49" s="116">
        <f t="shared" si="1"/>
        <v>0</v>
      </c>
      <c r="X49" s="117"/>
      <c r="Y49" s="109">
        <v>9</v>
      </c>
      <c r="Z49" s="109">
        <v>24</v>
      </c>
      <c r="AA49" s="109">
        <v>12</v>
      </c>
      <c r="AB49" s="117"/>
      <c r="AC49" s="118">
        <f t="shared" si="3"/>
        <v>12628.224</v>
      </c>
      <c r="AD49" s="118">
        <f t="shared" si="4"/>
        <v>0</v>
      </c>
      <c r="AE49" s="118">
        <f t="shared" si="2"/>
        <v>12628.224</v>
      </c>
      <c r="AF49"/>
    </row>
    <row r="50" spans="1:32" ht="24.95" customHeight="1" x14ac:dyDescent="0.4">
      <c r="A50" s="105">
        <v>47</v>
      </c>
      <c r="B50" s="106" t="s">
        <v>98</v>
      </c>
      <c r="C50" s="106" t="s">
        <v>95</v>
      </c>
      <c r="D50" s="106" t="s">
        <v>77</v>
      </c>
      <c r="E50" s="106" t="s">
        <v>78</v>
      </c>
      <c r="F50" s="106" t="s">
        <v>126</v>
      </c>
      <c r="G50" s="106">
        <v>42</v>
      </c>
      <c r="H50" s="106">
        <v>3</v>
      </c>
      <c r="I50" s="108">
        <v>1</v>
      </c>
      <c r="J50" s="109">
        <v>3</v>
      </c>
      <c r="K50" s="110"/>
      <c r="L50" s="111"/>
      <c r="M50" s="111"/>
      <c r="N50" s="112" t="s">
        <v>80</v>
      </c>
      <c r="O50" s="112">
        <v>2500</v>
      </c>
      <c r="P50" s="112"/>
      <c r="Q50" s="111"/>
      <c r="R50" s="113">
        <v>3</v>
      </c>
      <c r="S50" s="114"/>
      <c r="T50" s="115"/>
      <c r="U50" s="115"/>
      <c r="V50" s="116">
        <f t="shared" si="0"/>
        <v>0</v>
      </c>
      <c r="W50" s="116">
        <f t="shared" si="1"/>
        <v>0</v>
      </c>
      <c r="X50" s="117"/>
      <c r="Y50" s="109">
        <v>9</v>
      </c>
      <c r="Z50" s="109">
        <v>24</v>
      </c>
      <c r="AA50" s="109">
        <v>12</v>
      </c>
      <c r="AB50" s="117"/>
      <c r="AC50" s="118">
        <f t="shared" si="3"/>
        <v>9471.1679999999997</v>
      </c>
      <c r="AD50" s="118">
        <f t="shared" si="4"/>
        <v>0</v>
      </c>
      <c r="AE50" s="118">
        <f t="shared" si="2"/>
        <v>9471.1679999999997</v>
      </c>
      <c r="AF50"/>
    </row>
    <row r="51" spans="1:32" ht="24.95" customHeight="1" x14ac:dyDescent="0.4">
      <c r="A51" s="105">
        <v>48</v>
      </c>
      <c r="B51" s="106" t="s">
        <v>98</v>
      </c>
      <c r="C51" s="106" t="s">
        <v>157</v>
      </c>
      <c r="D51" s="106" t="s">
        <v>77</v>
      </c>
      <c r="E51" s="106" t="s">
        <v>78</v>
      </c>
      <c r="F51" s="106" t="s">
        <v>124</v>
      </c>
      <c r="G51" s="106">
        <v>42</v>
      </c>
      <c r="H51" s="106">
        <v>5</v>
      </c>
      <c r="I51" s="108">
        <v>1</v>
      </c>
      <c r="J51" s="109">
        <v>5</v>
      </c>
      <c r="K51" s="110"/>
      <c r="L51" s="111"/>
      <c r="M51" s="111"/>
      <c r="N51" s="112" t="s">
        <v>80</v>
      </c>
      <c r="O51" s="112">
        <v>2300</v>
      </c>
      <c r="P51" s="112"/>
      <c r="Q51" s="111"/>
      <c r="R51" s="113">
        <v>5</v>
      </c>
      <c r="S51" s="114"/>
      <c r="T51" s="115"/>
      <c r="U51" s="115"/>
      <c r="V51" s="116">
        <f t="shared" si="0"/>
        <v>0</v>
      </c>
      <c r="W51" s="116">
        <f t="shared" si="1"/>
        <v>0</v>
      </c>
      <c r="X51" s="117"/>
      <c r="Y51" s="109">
        <v>9</v>
      </c>
      <c r="Z51" s="109">
        <v>24</v>
      </c>
      <c r="AA51" s="109">
        <v>12</v>
      </c>
      <c r="AB51" s="117"/>
      <c r="AC51" s="118">
        <f t="shared" si="3"/>
        <v>15785.28</v>
      </c>
      <c r="AD51" s="118">
        <f t="shared" si="4"/>
        <v>0</v>
      </c>
      <c r="AE51" s="118">
        <f t="shared" si="2"/>
        <v>15785.28</v>
      </c>
      <c r="AF51"/>
    </row>
    <row r="52" spans="1:32" ht="24.95" customHeight="1" x14ac:dyDescent="0.4">
      <c r="A52" s="105">
        <v>49</v>
      </c>
      <c r="B52" s="106" t="s">
        <v>98</v>
      </c>
      <c r="C52" s="106" t="s">
        <v>157</v>
      </c>
      <c r="D52" s="106" t="s">
        <v>77</v>
      </c>
      <c r="E52" s="106" t="s">
        <v>78</v>
      </c>
      <c r="F52" s="106" t="s">
        <v>123</v>
      </c>
      <c r="G52" s="106">
        <v>42</v>
      </c>
      <c r="H52" s="106">
        <v>2</v>
      </c>
      <c r="I52" s="108">
        <v>1</v>
      </c>
      <c r="J52" s="109">
        <v>2</v>
      </c>
      <c r="K52" s="110"/>
      <c r="L52" s="111"/>
      <c r="M52" s="111"/>
      <c r="N52" s="112" t="s">
        <v>80</v>
      </c>
      <c r="O52" s="112">
        <v>2500</v>
      </c>
      <c r="P52" s="112"/>
      <c r="Q52" s="111"/>
      <c r="R52" s="113">
        <v>2</v>
      </c>
      <c r="S52" s="114"/>
      <c r="T52" s="115"/>
      <c r="U52" s="115"/>
      <c r="V52" s="116">
        <f t="shared" si="0"/>
        <v>0</v>
      </c>
      <c r="W52" s="116">
        <f t="shared" si="1"/>
        <v>0</v>
      </c>
      <c r="X52" s="117"/>
      <c r="Y52" s="109">
        <v>9</v>
      </c>
      <c r="Z52" s="109">
        <v>24</v>
      </c>
      <c r="AA52" s="109">
        <v>12</v>
      </c>
      <c r="AB52" s="117"/>
      <c r="AC52" s="118">
        <f t="shared" si="3"/>
        <v>6314.1120000000001</v>
      </c>
      <c r="AD52" s="118">
        <f t="shared" si="4"/>
        <v>0</v>
      </c>
      <c r="AE52" s="118">
        <f t="shared" si="2"/>
        <v>6314.1120000000001</v>
      </c>
      <c r="AF52"/>
    </row>
    <row r="53" spans="1:32" ht="24.95" customHeight="1" x14ac:dyDescent="0.4">
      <c r="A53" s="105">
        <v>50</v>
      </c>
      <c r="B53" s="106" t="s">
        <v>98</v>
      </c>
      <c r="C53" s="106" t="s">
        <v>158</v>
      </c>
      <c r="D53" s="106" t="s">
        <v>77</v>
      </c>
      <c r="E53" s="106" t="s">
        <v>78</v>
      </c>
      <c r="F53" s="106" t="s">
        <v>124</v>
      </c>
      <c r="G53" s="106">
        <v>42</v>
      </c>
      <c r="H53" s="106">
        <v>11</v>
      </c>
      <c r="I53" s="108">
        <v>1</v>
      </c>
      <c r="J53" s="109">
        <v>11</v>
      </c>
      <c r="K53" s="110"/>
      <c r="L53" s="111"/>
      <c r="M53" s="111"/>
      <c r="N53" s="112" t="s">
        <v>80</v>
      </c>
      <c r="O53" s="112">
        <v>2300</v>
      </c>
      <c r="P53" s="112"/>
      <c r="Q53" s="111"/>
      <c r="R53" s="113">
        <v>11</v>
      </c>
      <c r="S53" s="114"/>
      <c r="T53" s="115"/>
      <c r="U53" s="115"/>
      <c r="V53" s="116">
        <f t="shared" si="0"/>
        <v>0</v>
      </c>
      <c r="W53" s="116">
        <f t="shared" si="1"/>
        <v>0</v>
      </c>
      <c r="X53" s="117"/>
      <c r="Y53" s="109">
        <v>9</v>
      </c>
      <c r="Z53" s="109">
        <v>24</v>
      </c>
      <c r="AA53" s="109">
        <v>12</v>
      </c>
      <c r="AB53" s="117"/>
      <c r="AC53" s="118">
        <f t="shared" si="3"/>
        <v>34727.615999999995</v>
      </c>
      <c r="AD53" s="118">
        <f t="shared" si="4"/>
        <v>0</v>
      </c>
      <c r="AE53" s="118">
        <f t="shared" si="2"/>
        <v>34727.615999999995</v>
      </c>
      <c r="AF53"/>
    </row>
    <row r="54" spans="1:32" ht="24.95" customHeight="1" x14ac:dyDescent="0.4">
      <c r="A54" s="105">
        <v>51</v>
      </c>
      <c r="B54" s="106" t="s">
        <v>98</v>
      </c>
      <c r="C54" s="106" t="s">
        <v>158</v>
      </c>
      <c r="D54" s="106" t="s">
        <v>77</v>
      </c>
      <c r="E54" s="106" t="s">
        <v>78</v>
      </c>
      <c r="F54" s="106" t="s">
        <v>123</v>
      </c>
      <c r="G54" s="106">
        <v>42</v>
      </c>
      <c r="H54" s="106">
        <v>5</v>
      </c>
      <c r="I54" s="108">
        <v>1</v>
      </c>
      <c r="J54" s="109">
        <v>5</v>
      </c>
      <c r="K54" s="110"/>
      <c r="L54" s="111"/>
      <c r="M54" s="111"/>
      <c r="N54" s="112" t="s">
        <v>80</v>
      </c>
      <c r="O54" s="112">
        <v>2500</v>
      </c>
      <c r="P54" s="112"/>
      <c r="Q54" s="111"/>
      <c r="R54" s="113">
        <v>5</v>
      </c>
      <c r="S54" s="114"/>
      <c r="T54" s="115"/>
      <c r="U54" s="115"/>
      <c r="V54" s="116">
        <f t="shared" si="0"/>
        <v>0</v>
      </c>
      <c r="W54" s="116">
        <f t="shared" si="1"/>
        <v>0</v>
      </c>
      <c r="X54" s="117"/>
      <c r="Y54" s="109">
        <v>9</v>
      </c>
      <c r="Z54" s="109">
        <v>24</v>
      </c>
      <c r="AA54" s="109">
        <v>12</v>
      </c>
      <c r="AB54" s="117"/>
      <c r="AC54" s="118">
        <f t="shared" si="3"/>
        <v>15785.28</v>
      </c>
      <c r="AD54" s="118">
        <f t="shared" si="4"/>
        <v>0</v>
      </c>
      <c r="AE54" s="118">
        <f t="shared" si="2"/>
        <v>15785.28</v>
      </c>
      <c r="AF54"/>
    </row>
    <row r="55" spans="1:32" ht="24.95" customHeight="1" x14ac:dyDescent="0.4">
      <c r="A55" s="105">
        <v>52</v>
      </c>
      <c r="B55" s="106" t="s">
        <v>98</v>
      </c>
      <c r="C55" s="106" t="s">
        <v>127</v>
      </c>
      <c r="D55" s="106" t="s">
        <v>77</v>
      </c>
      <c r="E55" s="106" t="s">
        <v>78</v>
      </c>
      <c r="F55" s="106" t="s">
        <v>123</v>
      </c>
      <c r="G55" s="106">
        <v>42</v>
      </c>
      <c r="H55" s="106">
        <v>2</v>
      </c>
      <c r="I55" s="108">
        <v>2</v>
      </c>
      <c r="J55" s="109">
        <v>4</v>
      </c>
      <c r="K55" s="110"/>
      <c r="L55" s="111"/>
      <c r="M55" s="111"/>
      <c r="N55" s="112" t="s">
        <v>80</v>
      </c>
      <c r="O55" s="112">
        <v>5100</v>
      </c>
      <c r="P55" s="112"/>
      <c r="Q55" s="111"/>
      <c r="R55" s="113">
        <v>2</v>
      </c>
      <c r="S55" s="114"/>
      <c r="T55" s="115"/>
      <c r="U55" s="115"/>
      <c r="V55" s="116">
        <f t="shared" si="0"/>
        <v>0</v>
      </c>
      <c r="W55" s="116">
        <f t="shared" si="1"/>
        <v>0</v>
      </c>
      <c r="X55" s="117"/>
      <c r="Y55" s="109">
        <v>9</v>
      </c>
      <c r="Z55" s="109">
        <v>24</v>
      </c>
      <c r="AA55" s="109">
        <v>12</v>
      </c>
      <c r="AB55" s="117"/>
      <c r="AC55" s="118">
        <f t="shared" si="3"/>
        <v>12628.224</v>
      </c>
      <c r="AD55" s="118">
        <f t="shared" si="4"/>
        <v>0</v>
      </c>
      <c r="AE55" s="118">
        <f t="shared" si="2"/>
        <v>12628.224</v>
      </c>
      <c r="AF55"/>
    </row>
    <row r="56" spans="1:32" ht="24.95" customHeight="1" x14ac:dyDescent="0.4">
      <c r="A56" s="105">
        <v>53</v>
      </c>
      <c r="B56" s="106" t="s">
        <v>98</v>
      </c>
      <c r="C56" s="106" t="s">
        <v>127</v>
      </c>
      <c r="D56" s="106" t="s">
        <v>77</v>
      </c>
      <c r="E56" s="106" t="s">
        <v>78</v>
      </c>
      <c r="F56" s="106" t="s">
        <v>124</v>
      </c>
      <c r="G56" s="106">
        <v>42</v>
      </c>
      <c r="H56" s="106">
        <v>1</v>
      </c>
      <c r="I56" s="108">
        <v>1</v>
      </c>
      <c r="J56" s="109">
        <v>1</v>
      </c>
      <c r="K56" s="110"/>
      <c r="L56" s="111"/>
      <c r="M56" s="111"/>
      <c r="N56" s="112" t="s">
        <v>80</v>
      </c>
      <c r="O56" s="112">
        <v>2300</v>
      </c>
      <c r="P56" s="112"/>
      <c r="Q56" s="111"/>
      <c r="R56" s="113">
        <v>1</v>
      </c>
      <c r="S56" s="114"/>
      <c r="T56" s="115"/>
      <c r="U56" s="115"/>
      <c r="V56" s="116">
        <f t="shared" si="0"/>
        <v>0</v>
      </c>
      <c r="W56" s="116">
        <f t="shared" si="1"/>
        <v>0</v>
      </c>
      <c r="X56" s="117"/>
      <c r="Y56" s="109">
        <v>9</v>
      </c>
      <c r="Z56" s="109">
        <v>24</v>
      </c>
      <c r="AA56" s="109">
        <v>12</v>
      </c>
      <c r="AB56" s="117"/>
      <c r="AC56" s="118">
        <f t="shared" si="3"/>
        <v>3157.056</v>
      </c>
      <c r="AD56" s="118">
        <f t="shared" si="4"/>
        <v>0</v>
      </c>
      <c r="AE56" s="118">
        <f t="shared" si="2"/>
        <v>3157.056</v>
      </c>
      <c r="AF56"/>
    </row>
    <row r="57" spans="1:32" ht="24.95" customHeight="1" x14ac:dyDescent="0.4">
      <c r="A57" s="105">
        <v>54</v>
      </c>
      <c r="B57" s="106" t="s">
        <v>98</v>
      </c>
      <c r="C57" s="106" t="s">
        <v>127</v>
      </c>
      <c r="D57" s="106" t="s">
        <v>77</v>
      </c>
      <c r="E57" s="106" t="s">
        <v>78</v>
      </c>
      <c r="F57" s="106" t="s">
        <v>123</v>
      </c>
      <c r="G57" s="106">
        <v>42</v>
      </c>
      <c r="H57" s="106">
        <v>1</v>
      </c>
      <c r="I57" s="108">
        <v>1</v>
      </c>
      <c r="J57" s="109">
        <v>1</v>
      </c>
      <c r="K57" s="110"/>
      <c r="L57" s="111"/>
      <c r="M57" s="111"/>
      <c r="N57" s="112" t="s">
        <v>80</v>
      </c>
      <c r="O57" s="112">
        <v>2500</v>
      </c>
      <c r="P57" s="112"/>
      <c r="Q57" s="111"/>
      <c r="R57" s="113">
        <v>1</v>
      </c>
      <c r="S57" s="114"/>
      <c r="T57" s="115"/>
      <c r="U57" s="115"/>
      <c r="V57" s="116">
        <f t="shared" si="0"/>
        <v>0</v>
      </c>
      <c r="W57" s="116">
        <f t="shared" si="1"/>
        <v>0</v>
      </c>
      <c r="X57" s="117"/>
      <c r="Y57" s="109">
        <v>9</v>
      </c>
      <c r="Z57" s="109">
        <v>24</v>
      </c>
      <c r="AA57" s="109">
        <v>12</v>
      </c>
      <c r="AB57" s="117"/>
      <c r="AC57" s="118">
        <f t="shared" si="3"/>
        <v>3157.056</v>
      </c>
      <c r="AD57" s="118">
        <f t="shared" si="4"/>
        <v>0</v>
      </c>
      <c r="AE57" s="118">
        <f t="shared" si="2"/>
        <v>3157.056</v>
      </c>
      <c r="AF57"/>
    </row>
    <row r="58" spans="1:32" ht="24.95" customHeight="1" x14ac:dyDescent="0.4">
      <c r="A58" s="105">
        <v>55</v>
      </c>
      <c r="B58" s="106" t="s">
        <v>98</v>
      </c>
      <c r="C58" s="106" t="s">
        <v>107</v>
      </c>
      <c r="D58" s="106" t="s">
        <v>77</v>
      </c>
      <c r="E58" s="106" t="s">
        <v>78</v>
      </c>
      <c r="F58" s="106" t="s">
        <v>106</v>
      </c>
      <c r="G58" s="106">
        <v>42</v>
      </c>
      <c r="H58" s="106">
        <v>13</v>
      </c>
      <c r="I58" s="108">
        <v>2</v>
      </c>
      <c r="J58" s="109">
        <v>26</v>
      </c>
      <c r="K58" s="110"/>
      <c r="L58" s="111"/>
      <c r="M58" s="111"/>
      <c r="N58" s="112" t="s">
        <v>80</v>
      </c>
      <c r="O58" s="112">
        <v>2500</v>
      </c>
      <c r="P58" s="112"/>
      <c r="Q58" s="111"/>
      <c r="R58" s="113">
        <v>26</v>
      </c>
      <c r="S58" s="114"/>
      <c r="T58" s="115"/>
      <c r="U58" s="115"/>
      <c r="V58" s="116">
        <f t="shared" si="0"/>
        <v>0</v>
      </c>
      <c r="W58" s="116">
        <f t="shared" si="1"/>
        <v>0</v>
      </c>
      <c r="X58" s="117"/>
      <c r="Y58" s="109">
        <v>9</v>
      </c>
      <c r="Z58" s="109">
        <v>24</v>
      </c>
      <c r="AA58" s="109">
        <v>12</v>
      </c>
      <c r="AB58" s="117"/>
      <c r="AC58" s="118">
        <f t="shared" si="3"/>
        <v>82083.456000000006</v>
      </c>
      <c r="AD58" s="118">
        <f t="shared" si="4"/>
        <v>0</v>
      </c>
      <c r="AE58" s="118">
        <f t="shared" si="2"/>
        <v>82083.456000000006</v>
      </c>
      <c r="AF58"/>
    </row>
    <row r="59" spans="1:32" ht="24.95" customHeight="1" x14ac:dyDescent="0.4">
      <c r="A59" s="105">
        <v>56</v>
      </c>
      <c r="B59" s="106" t="s">
        <v>98</v>
      </c>
      <c r="C59" s="106" t="s">
        <v>107</v>
      </c>
      <c r="D59" s="106" t="s">
        <v>77</v>
      </c>
      <c r="E59" s="106" t="s">
        <v>78</v>
      </c>
      <c r="F59" s="106" t="s">
        <v>106</v>
      </c>
      <c r="G59" s="106">
        <v>42</v>
      </c>
      <c r="H59" s="106">
        <v>6</v>
      </c>
      <c r="I59" s="108">
        <v>2</v>
      </c>
      <c r="J59" s="109">
        <v>12</v>
      </c>
      <c r="K59" s="110"/>
      <c r="L59" s="111"/>
      <c r="M59" s="111"/>
      <c r="N59" s="112" t="s">
        <v>80</v>
      </c>
      <c r="O59" s="112">
        <v>2500</v>
      </c>
      <c r="P59" s="112"/>
      <c r="Q59" s="111"/>
      <c r="R59" s="113">
        <v>12</v>
      </c>
      <c r="S59" s="114"/>
      <c r="T59" s="115"/>
      <c r="U59" s="115"/>
      <c r="V59" s="116">
        <f t="shared" si="0"/>
        <v>0</v>
      </c>
      <c r="W59" s="116">
        <f t="shared" si="1"/>
        <v>0</v>
      </c>
      <c r="X59" s="117"/>
      <c r="Y59" s="109">
        <v>9</v>
      </c>
      <c r="Z59" s="109">
        <v>24</v>
      </c>
      <c r="AA59" s="109">
        <v>12</v>
      </c>
      <c r="AB59" s="117"/>
      <c r="AC59" s="118">
        <f t="shared" si="3"/>
        <v>37884.671999999999</v>
      </c>
      <c r="AD59" s="118">
        <f t="shared" si="4"/>
        <v>0</v>
      </c>
      <c r="AE59" s="118">
        <f t="shared" si="2"/>
        <v>37884.671999999999</v>
      </c>
      <c r="AF59"/>
    </row>
    <row r="60" spans="1:32" ht="24.95" customHeight="1" x14ac:dyDescent="0.4">
      <c r="A60" s="105">
        <v>57</v>
      </c>
      <c r="B60" s="106" t="s">
        <v>98</v>
      </c>
      <c r="C60" s="106" t="s">
        <v>141</v>
      </c>
      <c r="D60" s="106" t="s">
        <v>77</v>
      </c>
      <c r="E60" s="106" t="s">
        <v>78</v>
      </c>
      <c r="F60" s="106" t="s">
        <v>142</v>
      </c>
      <c r="G60" s="106">
        <v>42</v>
      </c>
      <c r="H60" s="106">
        <v>6</v>
      </c>
      <c r="I60" s="108">
        <v>2</v>
      </c>
      <c r="J60" s="109">
        <v>12</v>
      </c>
      <c r="K60" s="110"/>
      <c r="L60" s="111"/>
      <c r="M60" s="111"/>
      <c r="N60" s="112" t="s">
        <v>80</v>
      </c>
      <c r="O60" s="112">
        <v>2500</v>
      </c>
      <c r="P60" s="112"/>
      <c r="Q60" s="111"/>
      <c r="R60" s="113">
        <v>12</v>
      </c>
      <c r="S60" s="114"/>
      <c r="T60" s="115"/>
      <c r="U60" s="115"/>
      <c r="V60" s="116">
        <f t="shared" si="0"/>
        <v>0</v>
      </c>
      <c r="W60" s="116">
        <f t="shared" si="1"/>
        <v>0</v>
      </c>
      <c r="X60" s="117"/>
      <c r="Y60" s="109">
        <v>9</v>
      </c>
      <c r="Z60" s="109">
        <v>24</v>
      </c>
      <c r="AA60" s="109">
        <v>12</v>
      </c>
      <c r="AB60" s="117"/>
      <c r="AC60" s="118">
        <f t="shared" si="3"/>
        <v>37884.671999999999</v>
      </c>
      <c r="AD60" s="118">
        <f t="shared" si="4"/>
        <v>0</v>
      </c>
      <c r="AE60" s="118">
        <f t="shared" si="2"/>
        <v>37884.671999999999</v>
      </c>
      <c r="AF60"/>
    </row>
    <row r="61" spans="1:32" ht="24.95" customHeight="1" x14ac:dyDescent="0.4">
      <c r="A61" s="105">
        <v>58</v>
      </c>
      <c r="B61" s="106" t="s">
        <v>98</v>
      </c>
      <c r="C61" s="106" t="s">
        <v>141</v>
      </c>
      <c r="D61" s="106" t="s">
        <v>77</v>
      </c>
      <c r="E61" s="106" t="s">
        <v>78</v>
      </c>
      <c r="F61" s="106" t="s">
        <v>143</v>
      </c>
      <c r="G61" s="106">
        <v>42</v>
      </c>
      <c r="H61" s="106">
        <v>3</v>
      </c>
      <c r="I61" s="108">
        <v>2</v>
      </c>
      <c r="J61" s="109">
        <v>6</v>
      </c>
      <c r="K61" s="110"/>
      <c r="L61" s="111"/>
      <c r="M61" s="111"/>
      <c r="N61" s="112" t="s">
        <v>80</v>
      </c>
      <c r="O61" s="112">
        <v>5000</v>
      </c>
      <c r="P61" s="112"/>
      <c r="Q61" s="111"/>
      <c r="R61" s="113">
        <v>3</v>
      </c>
      <c r="S61" s="114"/>
      <c r="T61" s="115"/>
      <c r="U61" s="115"/>
      <c r="V61" s="116">
        <f t="shared" si="0"/>
        <v>0</v>
      </c>
      <c r="W61" s="116">
        <f t="shared" si="1"/>
        <v>0</v>
      </c>
      <c r="X61" s="117"/>
      <c r="Y61" s="109">
        <v>9</v>
      </c>
      <c r="Z61" s="109">
        <v>24</v>
      </c>
      <c r="AA61" s="109">
        <v>12</v>
      </c>
      <c r="AB61" s="117"/>
      <c r="AC61" s="118">
        <f t="shared" si="3"/>
        <v>18942.335999999999</v>
      </c>
      <c r="AD61" s="118">
        <f t="shared" si="4"/>
        <v>0</v>
      </c>
      <c r="AE61" s="118">
        <f t="shared" si="2"/>
        <v>18942.335999999999</v>
      </c>
      <c r="AF61"/>
    </row>
    <row r="62" spans="1:32" ht="24.95" customHeight="1" x14ac:dyDescent="0.4">
      <c r="A62" s="105">
        <v>59</v>
      </c>
      <c r="B62" s="106" t="s">
        <v>98</v>
      </c>
      <c r="C62" s="106" t="s">
        <v>141</v>
      </c>
      <c r="D62" s="106" t="s">
        <v>77</v>
      </c>
      <c r="E62" s="106" t="s">
        <v>100</v>
      </c>
      <c r="F62" s="106" t="s">
        <v>101</v>
      </c>
      <c r="G62" s="106">
        <v>26</v>
      </c>
      <c r="H62" s="106">
        <v>4</v>
      </c>
      <c r="I62" s="108">
        <v>2</v>
      </c>
      <c r="J62" s="109">
        <v>8</v>
      </c>
      <c r="K62" s="110"/>
      <c r="L62" s="111"/>
      <c r="M62" s="111"/>
      <c r="N62" s="112" t="s">
        <v>80</v>
      </c>
      <c r="O62" s="112">
        <v>1000</v>
      </c>
      <c r="P62" s="112"/>
      <c r="Q62" s="111"/>
      <c r="R62" s="113">
        <v>8</v>
      </c>
      <c r="S62" s="114"/>
      <c r="T62" s="115"/>
      <c r="U62" s="115"/>
      <c r="V62" s="116">
        <f t="shared" si="0"/>
        <v>0</v>
      </c>
      <c r="W62" s="116">
        <f t="shared" si="1"/>
        <v>0</v>
      </c>
      <c r="X62" s="117"/>
      <c r="Y62" s="109">
        <v>9</v>
      </c>
      <c r="Z62" s="109">
        <v>24</v>
      </c>
      <c r="AA62" s="109">
        <v>12</v>
      </c>
      <c r="AB62" s="117"/>
      <c r="AC62" s="118">
        <f t="shared" si="3"/>
        <v>15634.944</v>
      </c>
      <c r="AD62" s="118">
        <f t="shared" si="4"/>
        <v>0</v>
      </c>
      <c r="AE62" s="118">
        <f t="shared" si="2"/>
        <v>15634.944</v>
      </c>
      <c r="AF62"/>
    </row>
    <row r="63" spans="1:32" ht="24.95" customHeight="1" x14ac:dyDescent="0.4">
      <c r="A63" s="105">
        <v>60</v>
      </c>
      <c r="B63" s="106" t="s">
        <v>98</v>
      </c>
      <c r="C63" s="106" t="s">
        <v>141</v>
      </c>
      <c r="D63" s="106" t="s">
        <v>77</v>
      </c>
      <c r="E63" s="106" t="s">
        <v>100</v>
      </c>
      <c r="F63" s="106" t="s">
        <v>159</v>
      </c>
      <c r="G63" s="106">
        <v>26</v>
      </c>
      <c r="H63" s="106">
        <v>4</v>
      </c>
      <c r="I63" s="108">
        <v>2</v>
      </c>
      <c r="J63" s="109">
        <v>8</v>
      </c>
      <c r="K63" s="110"/>
      <c r="L63" s="111"/>
      <c r="M63" s="111"/>
      <c r="N63" s="112" t="s">
        <v>80</v>
      </c>
      <c r="O63" s="112">
        <v>1500</v>
      </c>
      <c r="P63" s="112"/>
      <c r="Q63" s="111"/>
      <c r="R63" s="113">
        <v>4</v>
      </c>
      <c r="S63" s="114"/>
      <c r="T63" s="115"/>
      <c r="U63" s="115"/>
      <c r="V63" s="116">
        <f t="shared" si="0"/>
        <v>0</v>
      </c>
      <c r="W63" s="116">
        <f t="shared" si="1"/>
        <v>0</v>
      </c>
      <c r="X63" s="117"/>
      <c r="Y63" s="109">
        <v>9</v>
      </c>
      <c r="Z63" s="109">
        <v>24</v>
      </c>
      <c r="AA63" s="109">
        <v>12</v>
      </c>
      <c r="AB63" s="117"/>
      <c r="AC63" s="118">
        <f t="shared" si="3"/>
        <v>15634.944</v>
      </c>
      <c r="AD63" s="118">
        <f t="shared" si="4"/>
        <v>0</v>
      </c>
      <c r="AE63" s="118">
        <f t="shared" si="2"/>
        <v>15634.944</v>
      </c>
      <c r="AF63"/>
    </row>
    <row r="64" spans="1:32" ht="24.95" customHeight="1" x14ac:dyDescent="0.4">
      <c r="A64" s="105">
        <v>61</v>
      </c>
      <c r="B64" s="106" t="s">
        <v>98</v>
      </c>
      <c r="C64" s="106" t="s">
        <v>160</v>
      </c>
      <c r="D64" s="106" t="s">
        <v>77</v>
      </c>
      <c r="E64" s="106" t="s">
        <v>78</v>
      </c>
      <c r="F64" s="106" t="s">
        <v>142</v>
      </c>
      <c r="G64" s="106">
        <v>42</v>
      </c>
      <c r="H64" s="106">
        <v>14</v>
      </c>
      <c r="I64" s="108">
        <v>2</v>
      </c>
      <c r="J64" s="109">
        <v>28</v>
      </c>
      <c r="K64" s="110"/>
      <c r="L64" s="111"/>
      <c r="M64" s="111"/>
      <c r="N64" s="112" t="s">
        <v>80</v>
      </c>
      <c r="O64" s="112">
        <v>2500</v>
      </c>
      <c r="P64" s="112"/>
      <c r="Q64" s="111"/>
      <c r="R64" s="113">
        <v>28</v>
      </c>
      <c r="S64" s="114"/>
      <c r="T64" s="115"/>
      <c r="U64" s="115"/>
      <c r="V64" s="116">
        <f t="shared" si="0"/>
        <v>0</v>
      </c>
      <c r="W64" s="116">
        <f t="shared" si="1"/>
        <v>0</v>
      </c>
      <c r="X64" s="117"/>
      <c r="Y64" s="109">
        <v>9</v>
      </c>
      <c r="Z64" s="109">
        <v>24</v>
      </c>
      <c r="AA64" s="109">
        <v>12</v>
      </c>
      <c r="AB64" s="117"/>
      <c r="AC64" s="118">
        <f t="shared" si="3"/>
        <v>88397.567999999999</v>
      </c>
      <c r="AD64" s="118">
        <f t="shared" si="4"/>
        <v>0</v>
      </c>
      <c r="AE64" s="118">
        <f t="shared" si="2"/>
        <v>88397.567999999999</v>
      </c>
      <c r="AF64"/>
    </row>
    <row r="65" spans="1:32" ht="24.95" customHeight="1" x14ac:dyDescent="0.4">
      <c r="A65" s="105">
        <v>62</v>
      </c>
      <c r="B65" s="106" t="s">
        <v>98</v>
      </c>
      <c r="C65" s="106" t="s">
        <v>160</v>
      </c>
      <c r="D65" s="106" t="s">
        <v>77</v>
      </c>
      <c r="E65" s="106" t="s">
        <v>78</v>
      </c>
      <c r="F65" s="106" t="s">
        <v>143</v>
      </c>
      <c r="G65" s="106">
        <v>42</v>
      </c>
      <c r="H65" s="106">
        <v>5</v>
      </c>
      <c r="I65" s="108">
        <v>2</v>
      </c>
      <c r="J65" s="109">
        <v>10</v>
      </c>
      <c r="K65" s="110"/>
      <c r="L65" s="111"/>
      <c r="M65" s="111"/>
      <c r="N65" s="112" t="s">
        <v>80</v>
      </c>
      <c r="O65" s="112">
        <v>5000</v>
      </c>
      <c r="P65" s="112"/>
      <c r="Q65" s="111"/>
      <c r="R65" s="113">
        <v>5</v>
      </c>
      <c r="S65" s="114"/>
      <c r="T65" s="115"/>
      <c r="U65" s="115"/>
      <c r="V65" s="116">
        <f t="shared" si="0"/>
        <v>0</v>
      </c>
      <c r="W65" s="116">
        <f t="shared" si="1"/>
        <v>0</v>
      </c>
      <c r="X65" s="117"/>
      <c r="Y65" s="109">
        <v>9</v>
      </c>
      <c r="Z65" s="109">
        <v>24</v>
      </c>
      <c r="AA65" s="109">
        <v>12</v>
      </c>
      <c r="AB65" s="117"/>
      <c r="AC65" s="118">
        <f t="shared" si="3"/>
        <v>31570.560000000001</v>
      </c>
      <c r="AD65" s="118">
        <f t="shared" si="4"/>
        <v>0</v>
      </c>
      <c r="AE65" s="118">
        <f t="shared" si="2"/>
        <v>31570.560000000001</v>
      </c>
      <c r="AF65"/>
    </row>
    <row r="66" spans="1:32" ht="24.95" customHeight="1" x14ac:dyDescent="0.4">
      <c r="A66" s="105">
        <v>63</v>
      </c>
      <c r="B66" s="106" t="s">
        <v>98</v>
      </c>
      <c r="C66" s="106" t="s">
        <v>161</v>
      </c>
      <c r="D66" s="106" t="s">
        <v>77</v>
      </c>
      <c r="E66" s="106" t="s">
        <v>78</v>
      </c>
      <c r="F66" s="106" t="s">
        <v>110</v>
      </c>
      <c r="G66" s="106">
        <v>42</v>
      </c>
      <c r="H66" s="106">
        <v>1</v>
      </c>
      <c r="I66" s="108">
        <v>1</v>
      </c>
      <c r="J66" s="109">
        <v>1</v>
      </c>
      <c r="K66" s="110"/>
      <c r="L66" s="111"/>
      <c r="M66" s="111"/>
      <c r="N66" s="112" t="s">
        <v>80</v>
      </c>
      <c r="O66" s="112">
        <v>2500</v>
      </c>
      <c r="P66" s="112"/>
      <c r="Q66" s="111"/>
      <c r="R66" s="113">
        <v>1</v>
      </c>
      <c r="S66" s="114"/>
      <c r="T66" s="115"/>
      <c r="U66" s="115"/>
      <c r="V66" s="116">
        <f t="shared" si="0"/>
        <v>0</v>
      </c>
      <c r="W66" s="116">
        <f t="shared" si="1"/>
        <v>0</v>
      </c>
      <c r="X66" s="117"/>
      <c r="Y66" s="109">
        <v>9</v>
      </c>
      <c r="Z66" s="109">
        <v>24</v>
      </c>
      <c r="AA66" s="109">
        <v>12</v>
      </c>
      <c r="AB66" s="117"/>
      <c r="AC66" s="118">
        <f t="shared" si="3"/>
        <v>3157.056</v>
      </c>
      <c r="AD66" s="118">
        <f t="shared" si="4"/>
        <v>0</v>
      </c>
      <c r="AE66" s="118">
        <f t="shared" si="2"/>
        <v>3157.056</v>
      </c>
      <c r="AF66"/>
    </row>
    <row r="67" spans="1:32" ht="24.95" customHeight="1" x14ac:dyDescent="0.4">
      <c r="A67" s="105">
        <v>64</v>
      </c>
      <c r="B67" s="106" t="s">
        <v>98</v>
      </c>
      <c r="C67" s="106" t="s">
        <v>162</v>
      </c>
      <c r="D67" s="106" t="s">
        <v>77</v>
      </c>
      <c r="E67" s="106" t="s">
        <v>163</v>
      </c>
      <c r="F67" s="106" t="s">
        <v>103</v>
      </c>
      <c r="G67" s="106">
        <v>29</v>
      </c>
      <c r="H67" s="106">
        <v>10</v>
      </c>
      <c r="I67" s="108">
        <v>1</v>
      </c>
      <c r="J67" s="109">
        <v>10</v>
      </c>
      <c r="K67" s="110"/>
      <c r="L67" s="111"/>
      <c r="M67" s="111"/>
      <c r="N67" s="112" t="s">
        <v>80</v>
      </c>
      <c r="O67" s="112">
        <v>1100</v>
      </c>
      <c r="P67" s="112"/>
      <c r="Q67" s="111"/>
      <c r="R67" s="113">
        <v>10</v>
      </c>
      <c r="S67" s="114"/>
      <c r="T67" s="115"/>
      <c r="U67" s="115"/>
      <c r="V67" s="116">
        <f t="shared" si="0"/>
        <v>0</v>
      </c>
      <c r="W67" s="116">
        <f t="shared" si="1"/>
        <v>0</v>
      </c>
      <c r="X67" s="117"/>
      <c r="Y67" s="109">
        <v>9</v>
      </c>
      <c r="Z67" s="109">
        <v>24</v>
      </c>
      <c r="AA67" s="109">
        <v>12</v>
      </c>
      <c r="AB67" s="117"/>
      <c r="AC67" s="118">
        <f t="shared" si="3"/>
        <v>21798.719999999998</v>
      </c>
      <c r="AD67" s="118">
        <f t="shared" si="4"/>
        <v>0</v>
      </c>
      <c r="AE67" s="118">
        <f t="shared" si="2"/>
        <v>21798.719999999998</v>
      </c>
      <c r="AF67"/>
    </row>
    <row r="68" spans="1:32" ht="24.95" customHeight="1" x14ac:dyDescent="0.4">
      <c r="A68" s="105">
        <v>65</v>
      </c>
      <c r="B68" s="106" t="s">
        <v>98</v>
      </c>
      <c r="C68" s="106" t="s">
        <v>164</v>
      </c>
      <c r="D68" s="106" t="s">
        <v>77</v>
      </c>
      <c r="E68" s="106" t="s">
        <v>163</v>
      </c>
      <c r="F68" s="106" t="s">
        <v>103</v>
      </c>
      <c r="G68" s="106">
        <v>29</v>
      </c>
      <c r="H68" s="106">
        <v>8</v>
      </c>
      <c r="I68" s="108">
        <v>1</v>
      </c>
      <c r="J68" s="109">
        <v>8</v>
      </c>
      <c r="K68" s="110"/>
      <c r="L68" s="111"/>
      <c r="M68" s="111"/>
      <c r="N68" s="112" t="s">
        <v>80</v>
      </c>
      <c r="O68" s="112">
        <v>1100</v>
      </c>
      <c r="P68" s="112"/>
      <c r="Q68" s="111"/>
      <c r="R68" s="113">
        <v>8</v>
      </c>
      <c r="S68" s="114"/>
      <c r="T68" s="115"/>
      <c r="U68" s="115"/>
      <c r="V68" s="116">
        <f t="shared" ref="V68:V82" si="5">T68*R68</f>
        <v>0</v>
      </c>
      <c r="W68" s="116">
        <f t="shared" ref="W68:W82" si="6">U68*R68</f>
        <v>0</v>
      </c>
      <c r="X68" s="117"/>
      <c r="Y68" s="109">
        <v>9</v>
      </c>
      <c r="Z68" s="109">
        <v>24</v>
      </c>
      <c r="AA68" s="109">
        <v>12</v>
      </c>
      <c r="AB68" s="117"/>
      <c r="AC68" s="118">
        <f t="shared" si="3"/>
        <v>17438.976000000002</v>
      </c>
      <c r="AD68" s="118">
        <f t="shared" si="4"/>
        <v>0</v>
      </c>
      <c r="AE68" s="118">
        <f t="shared" ref="AE68:AE82" si="7">AC68-AD68</f>
        <v>17438.976000000002</v>
      </c>
      <c r="AF68"/>
    </row>
    <row r="69" spans="1:32" ht="24.95" customHeight="1" x14ac:dyDescent="0.4">
      <c r="A69" s="105">
        <v>66</v>
      </c>
      <c r="B69" s="106" t="s">
        <v>98</v>
      </c>
      <c r="C69" s="106" t="s">
        <v>165</v>
      </c>
      <c r="D69" s="106" t="s">
        <v>77</v>
      </c>
      <c r="E69" s="106" t="s">
        <v>78</v>
      </c>
      <c r="F69" s="106" t="s">
        <v>142</v>
      </c>
      <c r="G69" s="106">
        <v>42</v>
      </c>
      <c r="H69" s="106">
        <v>13</v>
      </c>
      <c r="I69" s="108">
        <v>2</v>
      </c>
      <c r="J69" s="109">
        <v>26</v>
      </c>
      <c r="K69" s="110"/>
      <c r="L69" s="111"/>
      <c r="M69" s="111"/>
      <c r="N69" s="112" t="s">
        <v>80</v>
      </c>
      <c r="O69" s="112">
        <v>2500</v>
      </c>
      <c r="P69" s="112"/>
      <c r="Q69" s="111"/>
      <c r="R69" s="113">
        <v>26</v>
      </c>
      <c r="S69" s="114"/>
      <c r="T69" s="115"/>
      <c r="U69" s="115"/>
      <c r="V69" s="116">
        <f t="shared" si="5"/>
        <v>0</v>
      </c>
      <c r="W69" s="116">
        <f t="shared" si="6"/>
        <v>0</v>
      </c>
      <c r="X69" s="117"/>
      <c r="Y69" s="109">
        <v>9</v>
      </c>
      <c r="Z69" s="109">
        <v>24</v>
      </c>
      <c r="AA69" s="109">
        <v>12</v>
      </c>
      <c r="AB69" s="117"/>
      <c r="AC69" s="118">
        <f t="shared" ref="AC69:AC82" si="8">G69*J69*Y69*Z69*AA69/1000*$AB$1</f>
        <v>82083.456000000006</v>
      </c>
      <c r="AD69" s="118">
        <f t="shared" ref="AD69:AD82" si="9">Q69*R69*Y69*Z69*AA69/1000*$AB$1</f>
        <v>0</v>
      </c>
      <c r="AE69" s="118">
        <f t="shared" si="7"/>
        <v>82083.456000000006</v>
      </c>
      <c r="AF69"/>
    </row>
    <row r="70" spans="1:32" ht="24.95" customHeight="1" x14ac:dyDescent="0.4">
      <c r="A70" s="105">
        <v>67</v>
      </c>
      <c r="B70" s="106" t="s">
        <v>98</v>
      </c>
      <c r="C70" s="106" t="s">
        <v>165</v>
      </c>
      <c r="D70" s="106" t="s">
        <v>77</v>
      </c>
      <c r="E70" s="106" t="s">
        <v>78</v>
      </c>
      <c r="F70" s="106" t="s">
        <v>143</v>
      </c>
      <c r="G70" s="106">
        <v>42</v>
      </c>
      <c r="H70" s="106">
        <v>2</v>
      </c>
      <c r="I70" s="108">
        <v>2</v>
      </c>
      <c r="J70" s="109">
        <v>4</v>
      </c>
      <c r="K70" s="110"/>
      <c r="L70" s="111"/>
      <c r="M70" s="111"/>
      <c r="N70" s="112" t="s">
        <v>80</v>
      </c>
      <c r="O70" s="112">
        <v>5000</v>
      </c>
      <c r="P70" s="112"/>
      <c r="Q70" s="111"/>
      <c r="R70" s="113">
        <v>2</v>
      </c>
      <c r="S70" s="114"/>
      <c r="T70" s="115"/>
      <c r="U70" s="115"/>
      <c r="V70" s="116">
        <f t="shared" si="5"/>
        <v>0</v>
      </c>
      <c r="W70" s="116">
        <f t="shared" si="6"/>
        <v>0</v>
      </c>
      <c r="X70" s="117"/>
      <c r="Y70" s="109">
        <v>9</v>
      </c>
      <c r="Z70" s="109">
        <v>24</v>
      </c>
      <c r="AA70" s="109">
        <v>12</v>
      </c>
      <c r="AB70" s="117"/>
      <c r="AC70" s="118">
        <f t="shared" si="8"/>
        <v>12628.224</v>
      </c>
      <c r="AD70" s="118">
        <f t="shared" si="9"/>
        <v>0</v>
      </c>
      <c r="AE70" s="118">
        <f t="shared" si="7"/>
        <v>12628.224</v>
      </c>
      <c r="AF70"/>
    </row>
    <row r="71" spans="1:32" ht="24.95" customHeight="1" x14ac:dyDescent="0.4">
      <c r="A71" s="105">
        <v>68</v>
      </c>
      <c r="B71" s="106" t="s">
        <v>98</v>
      </c>
      <c r="C71" s="106" t="s">
        <v>166</v>
      </c>
      <c r="D71" s="106" t="s">
        <v>77</v>
      </c>
      <c r="E71" s="106" t="s">
        <v>78</v>
      </c>
      <c r="F71" s="106" t="s">
        <v>142</v>
      </c>
      <c r="G71" s="106">
        <v>42</v>
      </c>
      <c r="H71" s="106">
        <v>13</v>
      </c>
      <c r="I71" s="108">
        <v>2</v>
      </c>
      <c r="J71" s="109">
        <v>26</v>
      </c>
      <c r="K71" s="110"/>
      <c r="L71" s="111"/>
      <c r="M71" s="111"/>
      <c r="N71" s="112" t="s">
        <v>80</v>
      </c>
      <c r="O71" s="112">
        <v>2500</v>
      </c>
      <c r="P71" s="112"/>
      <c r="Q71" s="111"/>
      <c r="R71" s="113">
        <v>26</v>
      </c>
      <c r="S71" s="114"/>
      <c r="T71" s="115"/>
      <c r="U71" s="115"/>
      <c r="V71" s="116">
        <f t="shared" si="5"/>
        <v>0</v>
      </c>
      <c r="W71" s="116">
        <f t="shared" si="6"/>
        <v>0</v>
      </c>
      <c r="X71" s="117"/>
      <c r="Y71" s="109">
        <v>9</v>
      </c>
      <c r="Z71" s="109">
        <v>24</v>
      </c>
      <c r="AA71" s="109">
        <v>12</v>
      </c>
      <c r="AB71" s="117"/>
      <c r="AC71" s="118">
        <f t="shared" si="8"/>
        <v>82083.456000000006</v>
      </c>
      <c r="AD71" s="118">
        <f t="shared" si="9"/>
        <v>0</v>
      </c>
      <c r="AE71" s="118">
        <f t="shared" si="7"/>
        <v>82083.456000000006</v>
      </c>
      <c r="AF71"/>
    </row>
    <row r="72" spans="1:32" ht="24.95" customHeight="1" x14ac:dyDescent="0.4">
      <c r="A72" s="105">
        <v>69</v>
      </c>
      <c r="B72" s="106" t="s">
        <v>98</v>
      </c>
      <c r="C72" s="106" t="s">
        <v>166</v>
      </c>
      <c r="D72" s="106" t="s">
        <v>77</v>
      </c>
      <c r="E72" s="106" t="s">
        <v>78</v>
      </c>
      <c r="F72" s="106" t="s">
        <v>143</v>
      </c>
      <c r="G72" s="106">
        <v>42</v>
      </c>
      <c r="H72" s="106">
        <v>2</v>
      </c>
      <c r="I72" s="108">
        <v>2</v>
      </c>
      <c r="J72" s="109">
        <v>4</v>
      </c>
      <c r="K72" s="110"/>
      <c r="L72" s="111"/>
      <c r="M72" s="111"/>
      <c r="N72" s="112" t="s">
        <v>80</v>
      </c>
      <c r="O72" s="112">
        <v>5000</v>
      </c>
      <c r="P72" s="112"/>
      <c r="Q72" s="111"/>
      <c r="R72" s="113">
        <v>2</v>
      </c>
      <c r="S72" s="114"/>
      <c r="T72" s="115"/>
      <c r="U72" s="115"/>
      <c r="V72" s="116">
        <f t="shared" si="5"/>
        <v>0</v>
      </c>
      <c r="W72" s="116">
        <f t="shared" si="6"/>
        <v>0</v>
      </c>
      <c r="X72" s="117"/>
      <c r="Y72" s="109">
        <v>9</v>
      </c>
      <c r="Z72" s="109">
        <v>24</v>
      </c>
      <c r="AA72" s="109">
        <v>12</v>
      </c>
      <c r="AB72" s="117"/>
      <c r="AC72" s="118">
        <f t="shared" si="8"/>
        <v>12628.224</v>
      </c>
      <c r="AD72" s="118">
        <f t="shared" si="9"/>
        <v>0</v>
      </c>
      <c r="AE72" s="118">
        <f t="shared" si="7"/>
        <v>12628.224</v>
      </c>
      <c r="AF72"/>
    </row>
    <row r="73" spans="1:32" ht="24.95" customHeight="1" x14ac:dyDescent="0.4">
      <c r="A73" s="105">
        <v>70</v>
      </c>
      <c r="B73" s="106" t="s">
        <v>98</v>
      </c>
      <c r="C73" s="106" t="s">
        <v>167</v>
      </c>
      <c r="D73" s="106" t="s">
        <v>77</v>
      </c>
      <c r="E73" s="106" t="s">
        <v>78</v>
      </c>
      <c r="F73" s="106" t="s">
        <v>142</v>
      </c>
      <c r="G73" s="106">
        <v>42</v>
      </c>
      <c r="H73" s="106">
        <v>10</v>
      </c>
      <c r="I73" s="108">
        <v>2</v>
      </c>
      <c r="J73" s="109">
        <v>20</v>
      </c>
      <c r="K73" s="110"/>
      <c r="L73" s="111"/>
      <c r="M73" s="111"/>
      <c r="N73" s="112" t="s">
        <v>80</v>
      </c>
      <c r="O73" s="112">
        <v>2500</v>
      </c>
      <c r="P73" s="112"/>
      <c r="Q73" s="111"/>
      <c r="R73" s="113">
        <v>20</v>
      </c>
      <c r="S73" s="114"/>
      <c r="T73" s="115"/>
      <c r="U73" s="115"/>
      <c r="V73" s="116">
        <f t="shared" si="5"/>
        <v>0</v>
      </c>
      <c r="W73" s="116">
        <f t="shared" si="6"/>
        <v>0</v>
      </c>
      <c r="X73" s="117"/>
      <c r="Y73" s="109">
        <v>9</v>
      </c>
      <c r="Z73" s="109">
        <v>24</v>
      </c>
      <c r="AA73" s="109">
        <v>12</v>
      </c>
      <c r="AB73" s="117"/>
      <c r="AC73" s="118">
        <f t="shared" si="8"/>
        <v>63141.120000000003</v>
      </c>
      <c r="AD73" s="118">
        <f t="shared" si="9"/>
        <v>0</v>
      </c>
      <c r="AE73" s="118">
        <f t="shared" si="7"/>
        <v>63141.120000000003</v>
      </c>
      <c r="AF73"/>
    </row>
    <row r="74" spans="1:32" ht="24.95" customHeight="1" x14ac:dyDescent="0.4">
      <c r="A74" s="105">
        <v>71</v>
      </c>
      <c r="B74" s="106" t="s">
        <v>98</v>
      </c>
      <c r="C74" s="106" t="s">
        <v>167</v>
      </c>
      <c r="D74" s="106" t="s">
        <v>77</v>
      </c>
      <c r="E74" s="106" t="s">
        <v>78</v>
      </c>
      <c r="F74" s="106" t="s">
        <v>143</v>
      </c>
      <c r="G74" s="106">
        <v>42</v>
      </c>
      <c r="H74" s="106">
        <v>2</v>
      </c>
      <c r="I74" s="108">
        <v>2</v>
      </c>
      <c r="J74" s="109">
        <v>4</v>
      </c>
      <c r="K74" s="110"/>
      <c r="L74" s="111"/>
      <c r="M74" s="111"/>
      <c r="N74" s="112" t="s">
        <v>80</v>
      </c>
      <c r="O74" s="112">
        <v>5000</v>
      </c>
      <c r="P74" s="112"/>
      <c r="Q74" s="111"/>
      <c r="R74" s="113">
        <v>2</v>
      </c>
      <c r="S74" s="114"/>
      <c r="T74" s="115"/>
      <c r="U74" s="115"/>
      <c r="V74" s="116">
        <f t="shared" si="5"/>
        <v>0</v>
      </c>
      <c r="W74" s="116">
        <f t="shared" si="6"/>
        <v>0</v>
      </c>
      <c r="X74" s="117"/>
      <c r="Y74" s="109">
        <v>9</v>
      </c>
      <c r="Z74" s="109">
        <v>24</v>
      </c>
      <c r="AA74" s="109">
        <v>12</v>
      </c>
      <c r="AB74" s="117"/>
      <c r="AC74" s="118">
        <f t="shared" si="8"/>
        <v>12628.224</v>
      </c>
      <c r="AD74" s="118">
        <f t="shared" si="9"/>
        <v>0</v>
      </c>
      <c r="AE74" s="118">
        <f t="shared" si="7"/>
        <v>12628.224</v>
      </c>
      <c r="AF74"/>
    </row>
    <row r="75" spans="1:32" ht="24.95" customHeight="1" x14ac:dyDescent="0.4">
      <c r="A75" s="105">
        <v>72</v>
      </c>
      <c r="B75" s="106" t="s">
        <v>98</v>
      </c>
      <c r="C75" s="106" t="s">
        <v>168</v>
      </c>
      <c r="D75" s="106" t="s">
        <v>77</v>
      </c>
      <c r="E75" s="106" t="s">
        <v>100</v>
      </c>
      <c r="F75" s="106" t="s">
        <v>101</v>
      </c>
      <c r="G75" s="106">
        <v>26</v>
      </c>
      <c r="H75" s="106">
        <v>3</v>
      </c>
      <c r="I75" s="108">
        <v>2</v>
      </c>
      <c r="J75" s="109">
        <v>6</v>
      </c>
      <c r="K75" s="110"/>
      <c r="L75" s="111"/>
      <c r="M75" s="111"/>
      <c r="N75" s="112" t="s">
        <v>80</v>
      </c>
      <c r="O75" s="112">
        <v>1000</v>
      </c>
      <c r="P75" s="112"/>
      <c r="Q75" s="111"/>
      <c r="R75" s="113">
        <v>6</v>
      </c>
      <c r="S75" s="114"/>
      <c r="T75" s="115"/>
      <c r="U75" s="115"/>
      <c r="V75" s="116">
        <f t="shared" si="5"/>
        <v>0</v>
      </c>
      <c r="W75" s="116">
        <f t="shared" si="6"/>
        <v>0</v>
      </c>
      <c r="X75" s="117"/>
      <c r="Y75" s="109">
        <v>9</v>
      </c>
      <c r="Z75" s="109">
        <v>24</v>
      </c>
      <c r="AA75" s="109">
        <v>12</v>
      </c>
      <c r="AB75" s="117"/>
      <c r="AC75" s="118">
        <f t="shared" si="8"/>
        <v>11726.207999999999</v>
      </c>
      <c r="AD75" s="118">
        <f t="shared" si="9"/>
        <v>0</v>
      </c>
      <c r="AE75" s="118">
        <f t="shared" si="7"/>
        <v>11726.207999999999</v>
      </c>
      <c r="AF75"/>
    </row>
    <row r="76" spans="1:32" ht="24.95" customHeight="1" x14ac:dyDescent="0.4">
      <c r="A76" s="105">
        <v>73</v>
      </c>
      <c r="B76" s="106" t="s">
        <v>98</v>
      </c>
      <c r="C76" s="106" t="s">
        <v>168</v>
      </c>
      <c r="D76" s="106" t="s">
        <v>77</v>
      </c>
      <c r="E76" s="106" t="s">
        <v>100</v>
      </c>
      <c r="F76" s="106" t="s">
        <v>104</v>
      </c>
      <c r="G76" s="106">
        <v>26</v>
      </c>
      <c r="H76" s="106">
        <v>2</v>
      </c>
      <c r="I76" s="108">
        <v>1</v>
      </c>
      <c r="J76" s="109">
        <v>2</v>
      </c>
      <c r="K76" s="110"/>
      <c r="L76" s="111"/>
      <c r="M76" s="111"/>
      <c r="N76" s="112" t="s">
        <v>80</v>
      </c>
      <c r="O76" s="112">
        <v>1000</v>
      </c>
      <c r="P76" s="112"/>
      <c r="Q76" s="111"/>
      <c r="R76" s="113">
        <v>2</v>
      </c>
      <c r="S76" s="114"/>
      <c r="T76" s="115"/>
      <c r="U76" s="115"/>
      <c r="V76" s="116">
        <f t="shared" si="5"/>
        <v>0</v>
      </c>
      <c r="W76" s="116">
        <f t="shared" si="6"/>
        <v>0</v>
      </c>
      <c r="X76" s="117"/>
      <c r="Y76" s="109">
        <v>9</v>
      </c>
      <c r="Z76" s="109">
        <v>24</v>
      </c>
      <c r="AA76" s="109">
        <v>12</v>
      </c>
      <c r="AB76" s="117"/>
      <c r="AC76" s="118">
        <f t="shared" si="8"/>
        <v>3908.7359999999999</v>
      </c>
      <c r="AD76" s="118">
        <f t="shared" si="9"/>
        <v>0</v>
      </c>
      <c r="AE76" s="118">
        <f t="shared" si="7"/>
        <v>3908.7359999999999</v>
      </c>
      <c r="AF76"/>
    </row>
    <row r="77" spans="1:32" ht="24.95" customHeight="1" x14ac:dyDescent="0.4">
      <c r="A77" s="105">
        <v>74</v>
      </c>
      <c r="B77" s="106" t="s">
        <v>98</v>
      </c>
      <c r="C77" s="106" t="s">
        <v>169</v>
      </c>
      <c r="D77" s="106" t="s">
        <v>77</v>
      </c>
      <c r="E77" s="106" t="s">
        <v>100</v>
      </c>
      <c r="F77" s="106" t="s">
        <v>101</v>
      </c>
      <c r="G77" s="106">
        <v>26</v>
      </c>
      <c r="H77" s="106">
        <v>3</v>
      </c>
      <c r="I77" s="108">
        <v>2</v>
      </c>
      <c r="J77" s="109">
        <v>6</v>
      </c>
      <c r="K77" s="110"/>
      <c r="L77" s="111"/>
      <c r="M77" s="111"/>
      <c r="N77" s="112" t="s">
        <v>80</v>
      </c>
      <c r="O77" s="112">
        <v>1000</v>
      </c>
      <c r="P77" s="112"/>
      <c r="Q77" s="111"/>
      <c r="R77" s="113">
        <v>6</v>
      </c>
      <c r="S77" s="114"/>
      <c r="T77" s="115"/>
      <c r="U77" s="115"/>
      <c r="V77" s="116">
        <f t="shared" si="5"/>
        <v>0</v>
      </c>
      <c r="W77" s="116">
        <f t="shared" si="6"/>
        <v>0</v>
      </c>
      <c r="X77" s="117"/>
      <c r="Y77" s="109">
        <v>9</v>
      </c>
      <c r="Z77" s="109">
        <v>24</v>
      </c>
      <c r="AA77" s="109">
        <v>12</v>
      </c>
      <c r="AB77" s="117"/>
      <c r="AC77" s="118">
        <f t="shared" si="8"/>
        <v>11726.207999999999</v>
      </c>
      <c r="AD77" s="118">
        <f t="shared" si="9"/>
        <v>0</v>
      </c>
      <c r="AE77" s="118">
        <f t="shared" si="7"/>
        <v>11726.207999999999</v>
      </c>
      <c r="AF77"/>
    </row>
    <row r="78" spans="1:32" ht="24.95" customHeight="1" x14ac:dyDescent="0.4">
      <c r="A78" s="105">
        <v>75</v>
      </c>
      <c r="B78" s="106" t="s">
        <v>98</v>
      </c>
      <c r="C78" s="106" t="s">
        <v>169</v>
      </c>
      <c r="D78" s="106" t="s">
        <v>77</v>
      </c>
      <c r="E78" s="106" t="s">
        <v>100</v>
      </c>
      <c r="F78" s="106" t="s">
        <v>104</v>
      </c>
      <c r="G78" s="106">
        <v>26</v>
      </c>
      <c r="H78" s="106">
        <v>3</v>
      </c>
      <c r="I78" s="108">
        <v>1</v>
      </c>
      <c r="J78" s="109">
        <v>3</v>
      </c>
      <c r="K78" s="110"/>
      <c r="L78" s="111"/>
      <c r="M78" s="111"/>
      <c r="N78" s="112" t="s">
        <v>80</v>
      </c>
      <c r="O78" s="112">
        <v>1000</v>
      </c>
      <c r="P78" s="112"/>
      <c r="Q78" s="111"/>
      <c r="R78" s="113">
        <v>3</v>
      </c>
      <c r="S78" s="114"/>
      <c r="T78" s="115"/>
      <c r="U78" s="115"/>
      <c r="V78" s="116">
        <f t="shared" si="5"/>
        <v>0</v>
      </c>
      <c r="W78" s="116">
        <f t="shared" si="6"/>
        <v>0</v>
      </c>
      <c r="X78" s="117"/>
      <c r="Y78" s="109">
        <v>9</v>
      </c>
      <c r="Z78" s="109">
        <v>24</v>
      </c>
      <c r="AA78" s="109">
        <v>12</v>
      </c>
      <c r="AB78" s="117"/>
      <c r="AC78" s="118">
        <f t="shared" si="8"/>
        <v>5863.1039999999994</v>
      </c>
      <c r="AD78" s="118">
        <f t="shared" si="9"/>
        <v>0</v>
      </c>
      <c r="AE78" s="118">
        <f t="shared" si="7"/>
        <v>5863.1039999999994</v>
      </c>
      <c r="AF78"/>
    </row>
    <row r="79" spans="1:32" ht="24.95" customHeight="1" x14ac:dyDescent="0.4">
      <c r="A79" s="105">
        <v>76</v>
      </c>
      <c r="B79" s="106" t="s">
        <v>98</v>
      </c>
      <c r="C79" s="106" t="s">
        <v>151</v>
      </c>
      <c r="D79" s="106" t="s">
        <v>77</v>
      </c>
      <c r="E79" s="106" t="s">
        <v>78</v>
      </c>
      <c r="F79" s="106" t="s">
        <v>148</v>
      </c>
      <c r="G79" s="106">
        <v>42</v>
      </c>
      <c r="H79" s="106">
        <v>1</v>
      </c>
      <c r="I79" s="108">
        <v>2</v>
      </c>
      <c r="J79" s="109">
        <v>2</v>
      </c>
      <c r="K79" s="110"/>
      <c r="L79" s="111"/>
      <c r="M79" s="111"/>
      <c r="N79" s="112" t="s">
        <v>80</v>
      </c>
      <c r="O79" s="112">
        <v>2500</v>
      </c>
      <c r="P79" s="112"/>
      <c r="Q79" s="111"/>
      <c r="R79" s="113">
        <v>2</v>
      </c>
      <c r="S79" s="114"/>
      <c r="T79" s="115"/>
      <c r="U79" s="115"/>
      <c r="V79" s="116">
        <f t="shared" si="5"/>
        <v>0</v>
      </c>
      <c r="W79" s="116">
        <f t="shared" si="6"/>
        <v>0</v>
      </c>
      <c r="X79" s="117"/>
      <c r="Y79" s="109">
        <v>9</v>
      </c>
      <c r="Z79" s="109">
        <v>24</v>
      </c>
      <c r="AA79" s="109">
        <v>12</v>
      </c>
      <c r="AB79" s="117"/>
      <c r="AC79" s="118">
        <f t="shared" si="8"/>
        <v>6314.1120000000001</v>
      </c>
      <c r="AD79" s="118">
        <f t="shared" si="9"/>
        <v>0</v>
      </c>
      <c r="AE79" s="118">
        <f t="shared" si="7"/>
        <v>6314.1120000000001</v>
      </c>
      <c r="AF79"/>
    </row>
    <row r="80" spans="1:32" ht="24.95" customHeight="1" x14ac:dyDescent="0.4">
      <c r="A80" s="105">
        <v>77</v>
      </c>
      <c r="B80" s="106" t="s">
        <v>98</v>
      </c>
      <c r="C80" s="106" t="s">
        <v>170</v>
      </c>
      <c r="D80" s="106" t="s">
        <v>77</v>
      </c>
      <c r="E80" s="106" t="s">
        <v>78</v>
      </c>
      <c r="F80" s="106" t="s">
        <v>106</v>
      </c>
      <c r="G80" s="106">
        <v>42</v>
      </c>
      <c r="H80" s="106">
        <v>3</v>
      </c>
      <c r="I80" s="108">
        <v>2</v>
      </c>
      <c r="J80" s="109">
        <v>6</v>
      </c>
      <c r="K80" s="110"/>
      <c r="L80" s="111"/>
      <c r="M80" s="111"/>
      <c r="N80" s="112" t="s">
        <v>80</v>
      </c>
      <c r="O80" s="112">
        <v>2500</v>
      </c>
      <c r="P80" s="112"/>
      <c r="Q80" s="111"/>
      <c r="R80" s="113">
        <v>6</v>
      </c>
      <c r="S80" s="114"/>
      <c r="T80" s="115"/>
      <c r="U80" s="115"/>
      <c r="V80" s="116">
        <f t="shared" si="5"/>
        <v>0</v>
      </c>
      <c r="W80" s="116">
        <f t="shared" si="6"/>
        <v>0</v>
      </c>
      <c r="X80" s="117"/>
      <c r="Y80" s="109">
        <v>9</v>
      </c>
      <c r="Z80" s="109">
        <v>24</v>
      </c>
      <c r="AA80" s="109">
        <v>12</v>
      </c>
      <c r="AB80" s="117"/>
      <c r="AC80" s="118">
        <f t="shared" si="8"/>
        <v>18942.335999999999</v>
      </c>
      <c r="AD80" s="118">
        <f t="shared" si="9"/>
        <v>0</v>
      </c>
      <c r="AE80" s="118">
        <f t="shared" si="7"/>
        <v>18942.335999999999</v>
      </c>
      <c r="AF80"/>
    </row>
    <row r="81" spans="1:32" ht="24.95" customHeight="1" x14ac:dyDescent="0.4">
      <c r="A81" s="105">
        <v>78</v>
      </c>
      <c r="B81" s="106" t="s">
        <v>98</v>
      </c>
      <c r="C81" s="106" t="s">
        <v>170</v>
      </c>
      <c r="D81" s="106" t="s">
        <v>77</v>
      </c>
      <c r="E81" s="106" t="s">
        <v>78</v>
      </c>
      <c r="F81" s="106" t="s">
        <v>106</v>
      </c>
      <c r="G81" s="106">
        <v>42</v>
      </c>
      <c r="H81" s="106">
        <v>1</v>
      </c>
      <c r="I81" s="108">
        <v>2</v>
      </c>
      <c r="J81" s="109">
        <v>2</v>
      </c>
      <c r="K81" s="110"/>
      <c r="L81" s="111"/>
      <c r="M81" s="111"/>
      <c r="N81" s="112" t="s">
        <v>80</v>
      </c>
      <c r="O81" s="112">
        <v>2500</v>
      </c>
      <c r="P81" s="112"/>
      <c r="Q81" s="111"/>
      <c r="R81" s="113">
        <v>2</v>
      </c>
      <c r="S81" s="114"/>
      <c r="T81" s="115"/>
      <c r="U81" s="115"/>
      <c r="V81" s="116">
        <f t="shared" si="5"/>
        <v>0</v>
      </c>
      <c r="W81" s="116">
        <f t="shared" si="6"/>
        <v>0</v>
      </c>
      <c r="X81" s="117"/>
      <c r="Y81" s="109">
        <v>9</v>
      </c>
      <c r="Z81" s="109">
        <v>24</v>
      </c>
      <c r="AA81" s="109">
        <v>12</v>
      </c>
      <c r="AB81" s="117"/>
      <c r="AC81" s="118">
        <f t="shared" si="8"/>
        <v>6314.1120000000001</v>
      </c>
      <c r="AD81" s="118">
        <f t="shared" si="9"/>
        <v>0</v>
      </c>
      <c r="AE81" s="118">
        <f t="shared" si="7"/>
        <v>6314.1120000000001</v>
      </c>
      <c r="AF81"/>
    </row>
    <row r="82" spans="1:32" ht="24.95" customHeight="1" x14ac:dyDescent="0.4">
      <c r="A82" s="105">
        <v>79</v>
      </c>
      <c r="B82" s="106" t="s">
        <v>98</v>
      </c>
      <c r="C82" s="106" t="s">
        <v>171</v>
      </c>
      <c r="D82" s="106" t="s">
        <v>77</v>
      </c>
      <c r="E82" s="106" t="s">
        <v>145</v>
      </c>
      <c r="F82" s="106" t="s">
        <v>104</v>
      </c>
      <c r="G82" s="106">
        <v>19</v>
      </c>
      <c r="H82" s="106">
        <v>2</v>
      </c>
      <c r="I82" s="108">
        <v>1</v>
      </c>
      <c r="J82" s="109">
        <v>2</v>
      </c>
      <c r="K82" s="110"/>
      <c r="L82" s="111"/>
      <c r="M82" s="111"/>
      <c r="N82" s="112" t="s">
        <v>80</v>
      </c>
      <c r="O82" s="112">
        <v>700</v>
      </c>
      <c r="P82" s="112"/>
      <c r="Q82" s="111"/>
      <c r="R82" s="113">
        <v>2</v>
      </c>
      <c r="S82" s="114"/>
      <c r="T82" s="115"/>
      <c r="U82" s="115"/>
      <c r="V82" s="116">
        <f t="shared" si="5"/>
        <v>0</v>
      </c>
      <c r="W82" s="116">
        <f t="shared" si="6"/>
        <v>0</v>
      </c>
      <c r="X82" s="117"/>
      <c r="Y82" s="109">
        <v>9</v>
      </c>
      <c r="Z82" s="109">
        <v>24</v>
      </c>
      <c r="AA82" s="109">
        <v>12</v>
      </c>
      <c r="AB82" s="117"/>
      <c r="AC82" s="118">
        <f t="shared" si="8"/>
        <v>2856.384</v>
      </c>
      <c r="AD82" s="118">
        <f t="shared" si="9"/>
        <v>0</v>
      </c>
      <c r="AE82" s="118">
        <f t="shared" si="7"/>
        <v>2856.384</v>
      </c>
      <c r="AF82"/>
    </row>
    <row r="83" spans="1:32" ht="36.75" customHeight="1" x14ac:dyDescent="0.4">
      <c r="A83" s="119"/>
      <c r="B83" s="120"/>
      <c r="C83" s="120"/>
      <c r="D83" s="120"/>
      <c r="E83" s="120"/>
      <c r="L83" s="121"/>
      <c r="S83" s="122"/>
      <c r="T83" s="122"/>
      <c r="U83" s="122"/>
      <c r="V83" s="123"/>
      <c r="W83" s="123"/>
      <c r="X83" s="117"/>
      <c r="AB83" s="117"/>
      <c r="AC83" s="124">
        <f>SUM(AC4:AC82)</f>
        <v>1616487.84</v>
      </c>
      <c r="AD83" s="124">
        <f>SUM(AD4:AD82)</f>
        <v>0</v>
      </c>
      <c r="AE83" s="124">
        <f>SUM(AE4:AE82)</f>
        <v>1616487.84</v>
      </c>
      <c r="AF83"/>
    </row>
    <row r="85" spans="1:32" x14ac:dyDescent="0.4">
      <c r="U85" s="126" t="s">
        <v>115</v>
      </c>
      <c r="V85" s="127"/>
      <c r="W85" s="128"/>
      <c r="X85" s="129">
        <f>SUM(V4:V82)</f>
        <v>0</v>
      </c>
    </row>
    <row r="86" spans="1:32" x14ac:dyDescent="0.4">
      <c r="U86" s="126" t="s">
        <v>116</v>
      </c>
      <c r="V86" s="127"/>
      <c r="W86" s="128"/>
      <c r="X86" s="129">
        <f>SUM(W4:W82)</f>
        <v>0</v>
      </c>
    </row>
    <row r="87" spans="1:32" x14ac:dyDescent="0.4">
      <c r="U87" s="126" t="s">
        <v>32</v>
      </c>
      <c r="V87" s="127"/>
      <c r="W87" s="128"/>
      <c r="X87" s="130"/>
    </row>
    <row r="88" spans="1:32" x14ac:dyDescent="0.4">
      <c r="U88" s="126" t="s">
        <v>33</v>
      </c>
      <c r="V88" s="127"/>
      <c r="W88" s="128"/>
      <c r="X88" s="130"/>
    </row>
    <row r="89" spans="1:32" x14ac:dyDescent="0.4">
      <c r="U89" s="126" t="s">
        <v>117</v>
      </c>
      <c r="V89" s="127"/>
      <c r="W89" s="128"/>
      <c r="X89" s="130"/>
    </row>
    <row r="90" spans="1:32" x14ac:dyDescent="0.4">
      <c r="U90" s="126" t="s">
        <v>118</v>
      </c>
      <c r="V90" s="127"/>
      <c r="W90" s="128"/>
      <c r="X90" s="130"/>
    </row>
    <row r="91" spans="1:32" x14ac:dyDescent="0.4">
      <c r="U91" s="126" t="s">
        <v>119</v>
      </c>
      <c r="V91" s="127"/>
      <c r="W91" s="128"/>
      <c r="X91" s="129">
        <f>SUM(X85:X90)</f>
        <v>0</v>
      </c>
    </row>
    <row r="92" spans="1:32" x14ac:dyDescent="0.4">
      <c r="U92" s="126" t="s">
        <v>120</v>
      </c>
      <c r="V92" s="127"/>
      <c r="W92" s="128"/>
      <c r="X92" s="129">
        <f>X91*1.1</f>
        <v>0</v>
      </c>
    </row>
  </sheetData>
  <autoFilter ref="A3:AF3"/>
  <mergeCells count="13">
    <mergeCell ref="U92:W92"/>
    <mergeCell ref="U86:W86"/>
    <mergeCell ref="U87:W87"/>
    <mergeCell ref="U88:W88"/>
    <mergeCell ref="U89:W89"/>
    <mergeCell ref="U90:W90"/>
    <mergeCell ref="U91:W91"/>
    <mergeCell ref="E2:J2"/>
    <mergeCell ref="L2:R2"/>
    <mergeCell ref="Y2:AA2"/>
    <mergeCell ref="AC2:AD2"/>
    <mergeCell ref="AE2:AE3"/>
    <mergeCell ref="U85:W85"/>
  </mergeCells>
  <phoneticPr fontId="4"/>
  <conditionalFormatting sqref="B4:J82 L4:R82">
    <cfRule type="containsBlanks" dxfId="11" priority="2">
      <formula>LEN(TRIM(B4))=0</formula>
    </cfRule>
  </conditionalFormatting>
  <conditionalFormatting sqref="Y4:AA82">
    <cfRule type="containsBlanks" dxfId="10" priority="1">
      <formula>LEN(TRIM(Y4))=0</formula>
    </cfRule>
  </conditionalFormatting>
  <dataValidations count="1">
    <dataValidation type="list" allowBlank="1" showInputMessage="1" showErrorMessage="1" sqref="L4:L82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0"/>
  <sheetViews>
    <sheetView showGridLines="0" view="pageBreakPreview" zoomScale="67" zoomScaleNormal="100" zoomScaleSheetLayoutView="85" workbookViewId="0">
      <pane xSplit="3" ySplit="3" topLeftCell="F29" activePane="bottomRight" state="frozen"/>
      <selection activeCell="A8" sqref="A8:E8"/>
      <selection pane="topRight" activeCell="A8" sqref="A8:E8"/>
      <selection pane="bottomLeft" activeCell="A8" sqref="A8:E8"/>
      <selection pane="bottomRight" activeCell="A8" sqref="A8:E8"/>
    </sheetView>
  </sheetViews>
  <sheetFormatPr defaultRowHeight="18.75" x14ac:dyDescent="0.4"/>
  <cols>
    <col min="1" max="1" width="4" style="70" customWidth="1"/>
    <col min="2" max="2" width="5.75" style="70" customWidth="1"/>
    <col min="3" max="4" width="15.125" style="70" customWidth="1"/>
    <col min="5" max="5" width="13.75" style="70" customWidth="1"/>
    <col min="6" max="6" width="34.5" style="70" customWidth="1"/>
    <col min="7" max="7" width="8.125" style="70" customWidth="1"/>
    <col min="8" max="8" width="6.25" style="70" customWidth="1"/>
    <col min="9" max="9" width="13.5" style="70" customWidth="1"/>
    <col min="10" max="10" width="7" style="70" customWidth="1"/>
    <col min="11" max="11" width="3" customWidth="1"/>
    <col min="12" max="12" width="15.375" customWidth="1"/>
    <col min="13" max="13" width="31" style="71" customWidth="1"/>
    <col min="14" max="17" width="13.125" style="71" customWidth="1"/>
    <col min="18" max="18" width="13.125" style="72" customWidth="1"/>
    <col min="19" max="19" width="5" style="72" customWidth="1"/>
    <col min="20" max="23" width="11.125" style="125" customWidth="1"/>
    <col min="24" max="24" width="11.25" style="125" bestFit="1" customWidth="1"/>
    <col min="25" max="25" width="7.875" customWidth="1"/>
    <col min="26" max="28" width="7.125" style="70" customWidth="1"/>
    <col min="29" max="29" width="14.375" bestFit="1" customWidth="1"/>
    <col min="30" max="30" width="13.375" style="78" bestFit="1" customWidth="1"/>
    <col min="31" max="31" width="20.125" bestFit="1" customWidth="1"/>
    <col min="32" max="32" width="24.125" style="78" customWidth="1"/>
    <col min="34" max="44" width="15.875" customWidth="1"/>
    <col min="45" max="45" width="12.625" bestFit="1" customWidth="1"/>
  </cols>
  <sheetData>
    <row r="1" spans="1:32" ht="24.95" customHeight="1" x14ac:dyDescent="0.4">
      <c r="A1" s="68" t="s">
        <v>172</v>
      </c>
      <c r="B1" s="69"/>
      <c r="C1" s="69"/>
      <c r="D1" s="69"/>
      <c r="E1" s="69"/>
      <c r="F1" s="69"/>
      <c r="G1" s="69"/>
      <c r="H1" s="69"/>
      <c r="T1" s="73"/>
      <c r="U1" s="73"/>
      <c r="V1" s="73"/>
      <c r="W1" s="73"/>
      <c r="X1" s="74"/>
      <c r="Z1" s="75" t="s">
        <v>44</v>
      </c>
      <c r="AA1" s="75"/>
      <c r="AB1" s="76">
        <v>29</v>
      </c>
      <c r="AC1" t="s">
        <v>45</v>
      </c>
      <c r="AD1" s="77"/>
    </row>
    <row r="2" spans="1:32" ht="27" customHeight="1" x14ac:dyDescent="0.4">
      <c r="A2" s="69"/>
      <c r="B2" s="69"/>
      <c r="C2" s="69"/>
      <c r="D2" s="69"/>
      <c r="E2" s="79" t="s">
        <v>46</v>
      </c>
      <c r="F2" s="80"/>
      <c r="G2" s="80"/>
      <c r="H2" s="80"/>
      <c r="I2" s="80"/>
      <c r="J2" s="81"/>
      <c r="L2" s="82" t="s">
        <v>47</v>
      </c>
      <c r="M2" s="83"/>
      <c r="N2" s="83"/>
      <c r="O2" s="83"/>
      <c r="P2" s="83"/>
      <c r="Q2" s="83"/>
      <c r="R2" s="84"/>
      <c r="T2" s="85"/>
      <c r="U2" s="85"/>
      <c r="V2" s="85"/>
      <c r="W2" s="85"/>
      <c r="X2"/>
      <c r="Y2" s="86" t="s">
        <v>48</v>
      </c>
      <c r="Z2" s="87"/>
      <c r="AA2" s="88"/>
      <c r="AC2" s="89" t="s">
        <v>49</v>
      </c>
      <c r="AD2" s="90"/>
      <c r="AE2" s="91" t="s">
        <v>50</v>
      </c>
      <c r="AF2"/>
    </row>
    <row r="3" spans="1:32" ht="37.5" customHeight="1" thickBot="1" x14ac:dyDescent="0.45">
      <c r="A3" s="92" t="s">
        <v>51</v>
      </c>
      <c r="B3" s="92" t="s">
        <v>52</v>
      </c>
      <c r="C3" s="92" t="s">
        <v>53</v>
      </c>
      <c r="D3" s="92" t="s">
        <v>54</v>
      </c>
      <c r="E3" s="93" t="s">
        <v>55</v>
      </c>
      <c r="F3" s="93" t="s">
        <v>56</v>
      </c>
      <c r="G3" s="93" t="s">
        <v>57</v>
      </c>
      <c r="H3" s="94" t="s">
        <v>58</v>
      </c>
      <c r="I3" s="94" t="s">
        <v>59</v>
      </c>
      <c r="J3" s="94" t="s">
        <v>60</v>
      </c>
      <c r="K3" s="95"/>
      <c r="L3" s="96" t="s">
        <v>61</v>
      </c>
      <c r="M3" s="96" t="s">
        <v>62</v>
      </c>
      <c r="N3" s="96" t="s">
        <v>63</v>
      </c>
      <c r="O3" s="97" t="s">
        <v>64</v>
      </c>
      <c r="P3" s="97" t="s">
        <v>65</v>
      </c>
      <c r="Q3" s="96" t="s">
        <v>66</v>
      </c>
      <c r="R3" s="98" t="s">
        <v>67</v>
      </c>
      <c r="S3" s="99"/>
      <c r="T3" s="100" t="s">
        <v>68</v>
      </c>
      <c r="U3" s="101" t="s">
        <v>69</v>
      </c>
      <c r="V3" s="101" t="s">
        <v>70</v>
      </c>
      <c r="W3" s="101" t="s">
        <v>71</v>
      </c>
      <c r="X3"/>
      <c r="Y3" s="102" t="s">
        <v>72</v>
      </c>
      <c r="Z3" s="102" t="s">
        <v>73</v>
      </c>
      <c r="AA3" s="102" t="s">
        <v>74</v>
      </c>
      <c r="AB3"/>
      <c r="AC3" s="103" t="s">
        <v>46</v>
      </c>
      <c r="AD3" s="103" t="s">
        <v>47</v>
      </c>
      <c r="AE3" s="104"/>
      <c r="AF3"/>
    </row>
    <row r="4" spans="1:32" ht="24.95" customHeight="1" thickTop="1" x14ac:dyDescent="0.4">
      <c r="A4" s="105">
        <v>1</v>
      </c>
      <c r="B4" s="106" t="s">
        <v>75</v>
      </c>
      <c r="C4" s="106" t="s">
        <v>173</v>
      </c>
      <c r="D4" s="106" t="s">
        <v>77</v>
      </c>
      <c r="E4" s="106" t="s">
        <v>78</v>
      </c>
      <c r="F4" s="106" t="s">
        <v>174</v>
      </c>
      <c r="G4" s="106">
        <v>42</v>
      </c>
      <c r="H4" s="107">
        <v>1</v>
      </c>
      <c r="I4" s="108">
        <v>2</v>
      </c>
      <c r="J4" s="109">
        <v>2</v>
      </c>
      <c r="K4" s="110"/>
      <c r="L4" s="111"/>
      <c r="M4" s="111"/>
      <c r="N4" s="112" t="s">
        <v>80</v>
      </c>
      <c r="O4" s="112">
        <v>2500</v>
      </c>
      <c r="P4" s="112"/>
      <c r="Q4" s="111"/>
      <c r="R4" s="113">
        <v>2</v>
      </c>
      <c r="S4" s="114"/>
      <c r="T4" s="115"/>
      <c r="U4" s="115"/>
      <c r="V4" s="116">
        <f t="shared" ref="V4:V40" si="0">T4*R4</f>
        <v>0</v>
      </c>
      <c r="W4" s="116">
        <f t="shared" ref="W4:W40" si="1">U4*R4</f>
        <v>0</v>
      </c>
      <c r="X4" s="117"/>
      <c r="Y4" s="109">
        <v>9</v>
      </c>
      <c r="Z4" s="109">
        <v>24</v>
      </c>
      <c r="AA4" s="109">
        <v>12</v>
      </c>
      <c r="AB4" s="117"/>
      <c r="AC4" s="118">
        <f>G4*J4*Y4*Z4*AA4/1000*$AB$1</f>
        <v>6314.1120000000001</v>
      </c>
      <c r="AD4" s="118">
        <f>Q4*R4*Y4*Z4*AA4/1000*$AB$1</f>
        <v>0</v>
      </c>
      <c r="AE4" s="118">
        <f t="shared" ref="AE4:AE40" si="2">AC4-AD4</f>
        <v>6314.1120000000001</v>
      </c>
      <c r="AF4"/>
    </row>
    <row r="5" spans="1:32" ht="24.95" customHeight="1" x14ac:dyDescent="0.4">
      <c r="A5" s="105">
        <v>2</v>
      </c>
      <c r="B5" s="106" t="s">
        <v>75</v>
      </c>
      <c r="C5" s="106" t="s">
        <v>173</v>
      </c>
      <c r="D5" s="106" t="s">
        <v>77</v>
      </c>
      <c r="E5" s="106" t="s">
        <v>78</v>
      </c>
      <c r="F5" s="106" t="s">
        <v>175</v>
      </c>
      <c r="G5" s="106">
        <v>42</v>
      </c>
      <c r="H5" s="107">
        <v>1</v>
      </c>
      <c r="I5" s="108">
        <v>2</v>
      </c>
      <c r="J5" s="109">
        <v>2</v>
      </c>
      <c r="K5" s="110"/>
      <c r="L5" s="111"/>
      <c r="M5" s="111"/>
      <c r="N5" s="112" t="s">
        <v>80</v>
      </c>
      <c r="O5" s="112">
        <v>5200</v>
      </c>
      <c r="P5" s="112"/>
      <c r="Q5" s="111"/>
      <c r="R5" s="113">
        <v>1</v>
      </c>
      <c r="S5" s="114"/>
      <c r="T5" s="115"/>
      <c r="U5" s="115"/>
      <c r="V5" s="116">
        <f t="shared" si="0"/>
        <v>0</v>
      </c>
      <c r="W5" s="116">
        <f t="shared" si="1"/>
        <v>0</v>
      </c>
      <c r="X5" s="117"/>
      <c r="Y5" s="109">
        <v>9</v>
      </c>
      <c r="Z5" s="109">
        <v>24</v>
      </c>
      <c r="AA5" s="109">
        <v>12</v>
      </c>
      <c r="AB5" s="117"/>
      <c r="AC5" s="118">
        <f t="shared" ref="AC5:AC40" si="3">G5*J5*Y5*Z5*AA5/1000*$AB$1</f>
        <v>6314.1120000000001</v>
      </c>
      <c r="AD5" s="118">
        <f t="shared" ref="AD5:AD40" si="4">Q5*R5*Y5*Z5*AA5/1000*$AB$1</f>
        <v>0</v>
      </c>
      <c r="AE5" s="118">
        <f t="shared" si="2"/>
        <v>6314.1120000000001</v>
      </c>
      <c r="AF5"/>
    </row>
    <row r="6" spans="1:32" ht="24.95" customHeight="1" x14ac:dyDescent="0.4">
      <c r="A6" s="105">
        <v>3</v>
      </c>
      <c r="B6" s="106" t="s">
        <v>75</v>
      </c>
      <c r="C6" s="106" t="s">
        <v>176</v>
      </c>
      <c r="D6" s="106" t="s">
        <v>77</v>
      </c>
      <c r="E6" s="106" t="s">
        <v>78</v>
      </c>
      <c r="F6" s="106" t="s">
        <v>177</v>
      </c>
      <c r="G6" s="106">
        <v>42</v>
      </c>
      <c r="H6" s="107">
        <v>3</v>
      </c>
      <c r="I6" s="108">
        <v>2</v>
      </c>
      <c r="J6" s="109">
        <v>6</v>
      </c>
      <c r="K6" s="110"/>
      <c r="L6" s="111"/>
      <c r="M6" s="111"/>
      <c r="N6" s="112" t="s">
        <v>80</v>
      </c>
      <c r="O6" s="112">
        <v>2500</v>
      </c>
      <c r="P6" s="112"/>
      <c r="Q6" s="111"/>
      <c r="R6" s="113">
        <v>6</v>
      </c>
      <c r="S6" s="114"/>
      <c r="T6" s="115"/>
      <c r="U6" s="115"/>
      <c r="V6" s="116">
        <f t="shared" si="0"/>
        <v>0</v>
      </c>
      <c r="W6" s="116">
        <f t="shared" si="1"/>
        <v>0</v>
      </c>
      <c r="X6" s="117"/>
      <c r="Y6" s="109">
        <v>9</v>
      </c>
      <c r="Z6" s="109">
        <v>24</v>
      </c>
      <c r="AA6" s="109">
        <v>12</v>
      </c>
      <c r="AB6" s="117"/>
      <c r="AC6" s="118">
        <f t="shared" si="3"/>
        <v>18942.335999999999</v>
      </c>
      <c r="AD6" s="118">
        <f t="shared" si="4"/>
        <v>0</v>
      </c>
      <c r="AE6" s="118">
        <f t="shared" si="2"/>
        <v>18942.335999999999</v>
      </c>
      <c r="AF6"/>
    </row>
    <row r="7" spans="1:32" ht="24.95" customHeight="1" x14ac:dyDescent="0.4">
      <c r="A7" s="105">
        <v>4</v>
      </c>
      <c r="B7" s="106" t="s">
        <v>75</v>
      </c>
      <c r="C7" s="106" t="s">
        <v>176</v>
      </c>
      <c r="D7" s="106" t="s">
        <v>77</v>
      </c>
      <c r="E7" s="106" t="s">
        <v>78</v>
      </c>
      <c r="F7" s="106" t="s">
        <v>178</v>
      </c>
      <c r="G7" s="106">
        <v>42</v>
      </c>
      <c r="H7" s="107">
        <v>2</v>
      </c>
      <c r="I7" s="108">
        <v>2</v>
      </c>
      <c r="J7" s="109">
        <v>4</v>
      </c>
      <c r="K7" s="110"/>
      <c r="L7" s="111"/>
      <c r="M7" s="111"/>
      <c r="N7" s="112" t="s">
        <v>80</v>
      </c>
      <c r="O7" s="112">
        <v>5000</v>
      </c>
      <c r="P7" s="112"/>
      <c r="Q7" s="111"/>
      <c r="R7" s="113">
        <v>2</v>
      </c>
      <c r="S7" s="114"/>
      <c r="T7" s="115"/>
      <c r="U7" s="115"/>
      <c r="V7" s="116">
        <f t="shared" si="0"/>
        <v>0</v>
      </c>
      <c r="W7" s="116">
        <f t="shared" si="1"/>
        <v>0</v>
      </c>
      <c r="X7" s="117"/>
      <c r="Y7" s="109">
        <v>9</v>
      </c>
      <c r="Z7" s="109">
        <v>24</v>
      </c>
      <c r="AA7" s="109">
        <v>12</v>
      </c>
      <c r="AB7" s="117"/>
      <c r="AC7" s="118">
        <f t="shared" si="3"/>
        <v>12628.224</v>
      </c>
      <c r="AD7" s="118">
        <f t="shared" si="4"/>
        <v>0</v>
      </c>
      <c r="AE7" s="118">
        <f t="shared" si="2"/>
        <v>12628.224</v>
      </c>
      <c r="AF7"/>
    </row>
    <row r="8" spans="1:32" ht="24.95" customHeight="1" x14ac:dyDescent="0.4">
      <c r="A8" s="105">
        <v>5</v>
      </c>
      <c r="B8" s="106" t="s">
        <v>84</v>
      </c>
      <c r="C8" s="106" t="s">
        <v>179</v>
      </c>
      <c r="D8" s="106" t="s">
        <v>77</v>
      </c>
      <c r="E8" s="106" t="s">
        <v>78</v>
      </c>
      <c r="F8" s="106" t="s">
        <v>174</v>
      </c>
      <c r="G8" s="106">
        <v>42</v>
      </c>
      <c r="H8" s="107">
        <v>1</v>
      </c>
      <c r="I8" s="108">
        <v>2</v>
      </c>
      <c r="J8" s="109">
        <v>2</v>
      </c>
      <c r="K8" s="110"/>
      <c r="L8" s="111"/>
      <c r="M8" s="111"/>
      <c r="N8" s="112" t="s">
        <v>80</v>
      </c>
      <c r="O8" s="112">
        <v>2500</v>
      </c>
      <c r="P8" s="112"/>
      <c r="Q8" s="111"/>
      <c r="R8" s="113">
        <v>2</v>
      </c>
      <c r="S8" s="114"/>
      <c r="T8" s="115"/>
      <c r="U8" s="115"/>
      <c r="V8" s="116">
        <f t="shared" si="0"/>
        <v>0</v>
      </c>
      <c r="W8" s="116">
        <f t="shared" si="1"/>
        <v>0</v>
      </c>
      <c r="X8" s="117"/>
      <c r="Y8" s="109">
        <v>9</v>
      </c>
      <c r="Z8" s="109">
        <v>24</v>
      </c>
      <c r="AA8" s="109">
        <v>12</v>
      </c>
      <c r="AB8" s="117"/>
      <c r="AC8" s="118">
        <f t="shared" si="3"/>
        <v>6314.1120000000001</v>
      </c>
      <c r="AD8" s="118">
        <f t="shared" si="4"/>
        <v>0</v>
      </c>
      <c r="AE8" s="118">
        <f t="shared" si="2"/>
        <v>6314.1120000000001</v>
      </c>
      <c r="AF8"/>
    </row>
    <row r="9" spans="1:32" ht="24.95" customHeight="1" x14ac:dyDescent="0.4">
      <c r="A9" s="105">
        <v>6</v>
      </c>
      <c r="B9" s="106" t="s">
        <v>84</v>
      </c>
      <c r="C9" s="106" t="s">
        <v>179</v>
      </c>
      <c r="D9" s="106" t="s">
        <v>77</v>
      </c>
      <c r="E9" s="106" t="s">
        <v>78</v>
      </c>
      <c r="F9" s="106" t="s">
        <v>175</v>
      </c>
      <c r="G9" s="106">
        <v>42</v>
      </c>
      <c r="H9" s="107">
        <v>2</v>
      </c>
      <c r="I9" s="108">
        <v>2</v>
      </c>
      <c r="J9" s="109">
        <v>4</v>
      </c>
      <c r="K9" s="110"/>
      <c r="L9" s="111"/>
      <c r="M9" s="111"/>
      <c r="N9" s="112" t="s">
        <v>80</v>
      </c>
      <c r="O9" s="112">
        <v>5200</v>
      </c>
      <c r="P9" s="112"/>
      <c r="Q9" s="111"/>
      <c r="R9" s="113">
        <v>2</v>
      </c>
      <c r="S9" s="114"/>
      <c r="T9" s="115"/>
      <c r="U9" s="115"/>
      <c r="V9" s="116">
        <f t="shared" si="0"/>
        <v>0</v>
      </c>
      <c r="W9" s="116">
        <f t="shared" si="1"/>
        <v>0</v>
      </c>
      <c r="X9" s="117"/>
      <c r="Y9" s="109">
        <v>9</v>
      </c>
      <c r="Z9" s="109">
        <v>24</v>
      </c>
      <c r="AA9" s="109">
        <v>12</v>
      </c>
      <c r="AB9" s="117"/>
      <c r="AC9" s="118">
        <f t="shared" si="3"/>
        <v>12628.224</v>
      </c>
      <c r="AD9" s="118">
        <f t="shared" si="4"/>
        <v>0</v>
      </c>
      <c r="AE9" s="118">
        <f t="shared" si="2"/>
        <v>12628.224</v>
      </c>
      <c r="AF9"/>
    </row>
    <row r="10" spans="1:32" ht="24.95" customHeight="1" x14ac:dyDescent="0.4">
      <c r="A10" s="105">
        <v>7</v>
      </c>
      <c r="B10" s="106" t="s">
        <v>84</v>
      </c>
      <c r="C10" s="106" t="s">
        <v>180</v>
      </c>
      <c r="D10" s="106" t="s">
        <v>77</v>
      </c>
      <c r="E10" s="106" t="s">
        <v>78</v>
      </c>
      <c r="F10" s="106" t="s">
        <v>181</v>
      </c>
      <c r="G10" s="106">
        <v>42</v>
      </c>
      <c r="H10" s="107">
        <v>3</v>
      </c>
      <c r="I10" s="108">
        <v>2</v>
      </c>
      <c r="J10" s="109">
        <v>6</v>
      </c>
      <c r="K10" s="110"/>
      <c r="L10" s="111"/>
      <c r="M10" s="111"/>
      <c r="N10" s="112" t="s">
        <v>80</v>
      </c>
      <c r="O10" s="112">
        <v>2500</v>
      </c>
      <c r="P10" s="112"/>
      <c r="Q10" s="111"/>
      <c r="R10" s="113">
        <v>6</v>
      </c>
      <c r="S10" s="114"/>
      <c r="T10" s="115"/>
      <c r="U10" s="115"/>
      <c r="V10" s="116">
        <f t="shared" si="0"/>
        <v>0</v>
      </c>
      <c r="W10" s="116">
        <f t="shared" si="1"/>
        <v>0</v>
      </c>
      <c r="X10" s="117"/>
      <c r="Y10" s="109">
        <v>9</v>
      </c>
      <c r="Z10" s="109">
        <v>24</v>
      </c>
      <c r="AA10" s="109">
        <v>12</v>
      </c>
      <c r="AB10" s="117"/>
      <c r="AC10" s="118">
        <f t="shared" si="3"/>
        <v>18942.335999999999</v>
      </c>
      <c r="AD10" s="118">
        <f t="shared" si="4"/>
        <v>0</v>
      </c>
      <c r="AE10" s="118">
        <f t="shared" si="2"/>
        <v>18942.335999999999</v>
      </c>
      <c r="AF10"/>
    </row>
    <row r="11" spans="1:32" ht="24.95" customHeight="1" x14ac:dyDescent="0.4">
      <c r="A11" s="105">
        <v>8</v>
      </c>
      <c r="B11" s="106" t="s">
        <v>84</v>
      </c>
      <c r="C11" s="106" t="s">
        <v>180</v>
      </c>
      <c r="D11" s="106" t="s">
        <v>77</v>
      </c>
      <c r="E11" s="106" t="s">
        <v>78</v>
      </c>
      <c r="F11" s="106" t="s">
        <v>175</v>
      </c>
      <c r="G11" s="106">
        <v>42</v>
      </c>
      <c r="H11" s="107">
        <v>3</v>
      </c>
      <c r="I11" s="108">
        <v>2</v>
      </c>
      <c r="J11" s="109">
        <v>6</v>
      </c>
      <c r="K11" s="110"/>
      <c r="L11" s="111"/>
      <c r="M11" s="111"/>
      <c r="N11" s="112" t="s">
        <v>80</v>
      </c>
      <c r="O11" s="112">
        <v>5200</v>
      </c>
      <c r="P11" s="112"/>
      <c r="Q11" s="111"/>
      <c r="R11" s="113">
        <v>3</v>
      </c>
      <c r="S11" s="114"/>
      <c r="T11" s="115"/>
      <c r="U11" s="115"/>
      <c r="V11" s="116">
        <f t="shared" si="0"/>
        <v>0</v>
      </c>
      <c r="W11" s="116">
        <f t="shared" si="1"/>
        <v>0</v>
      </c>
      <c r="X11" s="117"/>
      <c r="Y11" s="109">
        <v>9</v>
      </c>
      <c r="Z11" s="109">
        <v>24</v>
      </c>
      <c r="AA11" s="109">
        <v>12</v>
      </c>
      <c r="AB11" s="117"/>
      <c r="AC11" s="118">
        <f t="shared" si="3"/>
        <v>18942.335999999999</v>
      </c>
      <c r="AD11" s="118">
        <f t="shared" si="4"/>
        <v>0</v>
      </c>
      <c r="AE11" s="118">
        <f t="shared" si="2"/>
        <v>18942.335999999999</v>
      </c>
      <c r="AF11"/>
    </row>
    <row r="12" spans="1:32" ht="24.95" customHeight="1" x14ac:dyDescent="0.4">
      <c r="A12" s="105">
        <v>9</v>
      </c>
      <c r="B12" s="106" t="s">
        <v>84</v>
      </c>
      <c r="C12" s="106" t="s">
        <v>173</v>
      </c>
      <c r="D12" s="106" t="s">
        <v>77</v>
      </c>
      <c r="E12" s="106" t="s">
        <v>78</v>
      </c>
      <c r="F12" s="106" t="s">
        <v>174</v>
      </c>
      <c r="G12" s="106">
        <v>42</v>
      </c>
      <c r="H12" s="107">
        <v>2</v>
      </c>
      <c r="I12" s="108">
        <v>2</v>
      </c>
      <c r="J12" s="109">
        <v>4</v>
      </c>
      <c r="K12" s="110"/>
      <c r="L12" s="111"/>
      <c r="M12" s="111"/>
      <c r="N12" s="112" t="s">
        <v>80</v>
      </c>
      <c r="O12" s="112">
        <v>2500</v>
      </c>
      <c r="P12" s="112"/>
      <c r="Q12" s="111"/>
      <c r="R12" s="113">
        <v>4</v>
      </c>
      <c r="S12" s="114"/>
      <c r="T12" s="115"/>
      <c r="U12" s="115"/>
      <c r="V12" s="116">
        <f t="shared" si="0"/>
        <v>0</v>
      </c>
      <c r="W12" s="116">
        <f t="shared" si="1"/>
        <v>0</v>
      </c>
      <c r="X12" s="117"/>
      <c r="Y12" s="109">
        <v>9</v>
      </c>
      <c r="Z12" s="109">
        <v>24</v>
      </c>
      <c r="AA12" s="109">
        <v>12</v>
      </c>
      <c r="AB12" s="117"/>
      <c r="AC12" s="118">
        <f t="shared" si="3"/>
        <v>12628.224</v>
      </c>
      <c r="AD12" s="118">
        <f t="shared" si="4"/>
        <v>0</v>
      </c>
      <c r="AE12" s="118">
        <f t="shared" si="2"/>
        <v>12628.224</v>
      </c>
      <c r="AF12"/>
    </row>
    <row r="13" spans="1:32" ht="24.95" customHeight="1" x14ac:dyDescent="0.4">
      <c r="A13" s="105">
        <v>10</v>
      </c>
      <c r="B13" s="106" t="s">
        <v>84</v>
      </c>
      <c r="C13" s="106" t="s">
        <v>173</v>
      </c>
      <c r="D13" s="106" t="s">
        <v>77</v>
      </c>
      <c r="E13" s="106" t="s">
        <v>78</v>
      </c>
      <c r="F13" s="106" t="s">
        <v>175</v>
      </c>
      <c r="G13" s="106">
        <v>42</v>
      </c>
      <c r="H13" s="107">
        <v>2</v>
      </c>
      <c r="I13" s="108">
        <v>2</v>
      </c>
      <c r="J13" s="109">
        <v>4</v>
      </c>
      <c r="K13" s="110"/>
      <c r="L13" s="111"/>
      <c r="M13" s="111"/>
      <c r="N13" s="112" t="s">
        <v>80</v>
      </c>
      <c r="O13" s="112">
        <v>5200</v>
      </c>
      <c r="P13" s="112"/>
      <c r="Q13" s="111"/>
      <c r="R13" s="113">
        <v>2</v>
      </c>
      <c r="S13" s="114"/>
      <c r="T13" s="115"/>
      <c r="U13" s="115"/>
      <c r="V13" s="116">
        <f t="shared" si="0"/>
        <v>0</v>
      </c>
      <c r="W13" s="116">
        <f t="shared" si="1"/>
        <v>0</v>
      </c>
      <c r="X13" s="117"/>
      <c r="Y13" s="109">
        <v>9</v>
      </c>
      <c r="Z13" s="109">
        <v>24</v>
      </c>
      <c r="AA13" s="109">
        <v>12</v>
      </c>
      <c r="AB13" s="117"/>
      <c r="AC13" s="118">
        <f t="shared" si="3"/>
        <v>12628.224</v>
      </c>
      <c r="AD13" s="118">
        <f t="shared" si="4"/>
        <v>0</v>
      </c>
      <c r="AE13" s="118">
        <f t="shared" si="2"/>
        <v>12628.224</v>
      </c>
      <c r="AF13"/>
    </row>
    <row r="14" spans="1:32" ht="24.95" customHeight="1" x14ac:dyDescent="0.4">
      <c r="A14" s="105">
        <v>11</v>
      </c>
      <c r="B14" s="106" t="s">
        <v>84</v>
      </c>
      <c r="C14" s="106" t="s">
        <v>182</v>
      </c>
      <c r="D14" s="106" t="s">
        <v>77</v>
      </c>
      <c r="E14" s="106" t="s">
        <v>78</v>
      </c>
      <c r="F14" s="106" t="s">
        <v>174</v>
      </c>
      <c r="G14" s="106">
        <v>42</v>
      </c>
      <c r="H14" s="107">
        <v>3</v>
      </c>
      <c r="I14" s="108">
        <v>2</v>
      </c>
      <c r="J14" s="109">
        <v>6</v>
      </c>
      <c r="K14" s="110"/>
      <c r="L14" s="111"/>
      <c r="M14" s="111"/>
      <c r="N14" s="112" t="s">
        <v>80</v>
      </c>
      <c r="O14" s="112">
        <v>2500</v>
      </c>
      <c r="P14" s="112"/>
      <c r="Q14" s="111"/>
      <c r="R14" s="113">
        <v>6</v>
      </c>
      <c r="S14" s="114"/>
      <c r="T14" s="115"/>
      <c r="U14" s="115"/>
      <c r="V14" s="116">
        <f t="shared" si="0"/>
        <v>0</v>
      </c>
      <c r="W14" s="116">
        <f t="shared" si="1"/>
        <v>0</v>
      </c>
      <c r="X14" s="117"/>
      <c r="Y14" s="109">
        <v>9</v>
      </c>
      <c r="Z14" s="109">
        <v>24</v>
      </c>
      <c r="AA14" s="109">
        <v>12</v>
      </c>
      <c r="AB14" s="117"/>
      <c r="AC14" s="118">
        <f t="shared" si="3"/>
        <v>18942.335999999999</v>
      </c>
      <c r="AD14" s="118">
        <f t="shared" si="4"/>
        <v>0</v>
      </c>
      <c r="AE14" s="118">
        <f t="shared" si="2"/>
        <v>18942.335999999999</v>
      </c>
      <c r="AF14"/>
    </row>
    <row r="15" spans="1:32" ht="24.95" customHeight="1" x14ac:dyDescent="0.4">
      <c r="A15" s="105">
        <v>12</v>
      </c>
      <c r="B15" s="106" t="s">
        <v>84</v>
      </c>
      <c r="C15" s="106" t="s">
        <v>182</v>
      </c>
      <c r="D15" s="106" t="s">
        <v>77</v>
      </c>
      <c r="E15" s="106" t="s">
        <v>78</v>
      </c>
      <c r="F15" s="106" t="s">
        <v>175</v>
      </c>
      <c r="G15" s="106">
        <v>42</v>
      </c>
      <c r="H15" s="107">
        <v>2</v>
      </c>
      <c r="I15" s="108">
        <v>2</v>
      </c>
      <c r="J15" s="109">
        <v>4</v>
      </c>
      <c r="K15" s="110"/>
      <c r="L15" s="111"/>
      <c r="M15" s="111"/>
      <c r="N15" s="112" t="s">
        <v>80</v>
      </c>
      <c r="O15" s="112">
        <v>5200</v>
      </c>
      <c r="P15" s="112"/>
      <c r="Q15" s="111"/>
      <c r="R15" s="113">
        <v>2</v>
      </c>
      <c r="S15" s="114"/>
      <c r="T15" s="115"/>
      <c r="U15" s="115"/>
      <c r="V15" s="116">
        <f t="shared" si="0"/>
        <v>0</v>
      </c>
      <c r="W15" s="116">
        <f t="shared" si="1"/>
        <v>0</v>
      </c>
      <c r="X15" s="117"/>
      <c r="Y15" s="109">
        <v>9</v>
      </c>
      <c r="Z15" s="109">
        <v>24</v>
      </c>
      <c r="AA15" s="109">
        <v>12</v>
      </c>
      <c r="AB15" s="117"/>
      <c r="AC15" s="118">
        <f t="shared" si="3"/>
        <v>12628.224</v>
      </c>
      <c r="AD15" s="118">
        <f t="shared" si="4"/>
        <v>0</v>
      </c>
      <c r="AE15" s="118">
        <f t="shared" si="2"/>
        <v>12628.224</v>
      </c>
      <c r="AF15"/>
    </row>
    <row r="16" spans="1:32" ht="24.95" customHeight="1" x14ac:dyDescent="0.4">
      <c r="A16" s="105">
        <v>13</v>
      </c>
      <c r="B16" s="106" t="s">
        <v>92</v>
      </c>
      <c r="C16" s="106" t="s">
        <v>179</v>
      </c>
      <c r="D16" s="106" t="s">
        <v>77</v>
      </c>
      <c r="E16" s="106" t="s">
        <v>78</v>
      </c>
      <c r="F16" s="106" t="s">
        <v>174</v>
      </c>
      <c r="G16" s="106">
        <v>42</v>
      </c>
      <c r="H16" s="107">
        <v>2</v>
      </c>
      <c r="I16" s="108">
        <v>2</v>
      </c>
      <c r="J16" s="109">
        <v>4</v>
      </c>
      <c r="K16" s="110"/>
      <c r="L16" s="111"/>
      <c r="M16" s="111"/>
      <c r="N16" s="112" t="s">
        <v>80</v>
      </c>
      <c r="O16" s="112">
        <v>2500</v>
      </c>
      <c r="P16" s="112"/>
      <c r="Q16" s="111"/>
      <c r="R16" s="113">
        <v>4</v>
      </c>
      <c r="S16" s="114"/>
      <c r="T16" s="115"/>
      <c r="U16" s="115"/>
      <c r="V16" s="116">
        <f t="shared" si="0"/>
        <v>0</v>
      </c>
      <c r="W16" s="116">
        <f t="shared" si="1"/>
        <v>0</v>
      </c>
      <c r="X16" s="117"/>
      <c r="Y16" s="109">
        <v>9</v>
      </c>
      <c r="Z16" s="109">
        <v>24</v>
      </c>
      <c r="AA16" s="109">
        <v>12</v>
      </c>
      <c r="AB16" s="117"/>
      <c r="AC16" s="118">
        <f t="shared" si="3"/>
        <v>12628.224</v>
      </c>
      <c r="AD16" s="118">
        <f t="shared" si="4"/>
        <v>0</v>
      </c>
      <c r="AE16" s="118">
        <f t="shared" si="2"/>
        <v>12628.224</v>
      </c>
      <c r="AF16"/>
    </row>
    <row r="17" spans="1:32" ht="24.95" customHeight="1" x14ac:dyDescent="0.4">
      <c r="A17" s="105">
        <v>14</v>
      </c>
      <c r="B17" s="106" t="s">
        <v>92</v>
      </c>
      <c r="C17" s="106" t="s">
        <v>179</v>
      </c>
      <c r="D17" s="106" t="s">
        <v>77</v>
      </c>
      <c r="E17" s="106" t="s">
        <v>78</v>
      </c>
      <c r="F17" s="106" t="s">
        <v>175</v>
      </c>
      <c r="G17" s="106">
        <v>42</v>
      </c>
      <c r="H17" s="107">
        <v>2</v>
      </c>
      <c r="I17" s="108">
        <v>2</v>
      </c>
      <c r="J17" s="109">
        <v>4</v>
      </c>
      <c r="K17" s="110"/>
      <c r="L17" s="111"/>
      <c r="M17" s="111"/>
      <c r="N17" s="112" t="s">
        <v>80</v>
      </c>
      <c r="O17" s="112">
        <v>5200</v>
      </c>
      <c r="P17" s="112"/>
      <c r="Q17" s="111"/>
      <c r="R17" s="113">
        <v>2</v>
      </c>
      <c r="S17" s="114"/>
      <c r="T17" s="115"/>
      <c r="U17" s="115"/>
      <c r="V17" s="116">
        <f t="shared" si="0"/>
        <v>0</v>
      </c>
      <c r="W17" s="116">
        <f t="shared" si="1"/>
        <v>0</v>
      </c>
      <c r="X17" s="117"/>
      <c r="Y17" s="109">
        <v>9</v>
      </c>
      <c r="Z17" s="109">
        <v>24</v>
      </c>
      <c r="AA17" s="109">
        <v>12</v>
      </c>
      <c r="AB17" s="117"/>
      <c r="AC17" s="118">
        <f t="shared" si="3"/>
        <v>12628.224</v>
      </c>
      <c r="AD17" s="118">
        <f t="shared" si="4"/>
        <v>0</v>
      </c>
      <c r="AE17" s="118">
        <f t="shared" si="2"/>
        <v>12628.224</v>
      </c>
      <c r="AF17"/>
    </row>
    <row r="18" spans="1:32" ht="24.95" customHeight="1" x14ac:dyDescent="0.4">
      <c r="A18" s="105">
        <v>15</v>
      </c>
      <c r="B18" s="106" t="s">
        <v>92</v>
      </c>
      <c r="C18" s="106" t="s">
        <v>183</v>
      </c>
      <c r="D18" s="106" t="s">
        <v>77</v>
      </c>
      <c r="E18" s="106" t="s">
        <v>78</v>
      </c>
      <c r="F18" s="106" t="s">
        <v>110</v>
      </c>
      <c r="G18" s="106">
        <v>42</v>
      </c>
      <c r="H18" s="107">
        <v>3</v>
      </c>
      <c r="I18" s="108">
        <v>2</v>
      </c>
      <c r="J18" s="109">
        <v>6</v>
      </c>
      <c r="K18" s="110"/>
      <c r="L18" s="111"/>
      <c r="M18" s="111"/>
      <c r="N18" s="112" t="s">
        <v>80</v>
      </c>
      <c r="O18" s="112">
        <v>2500</v>
      </c>
      <c r="P18" s="112"/>
      <c r="Q18" s="111"/>
      <c r="R18" s="113">
        <v>6</v>
      </c>
      <c r="S18" s="114"/>
      <c r="T18" s="115"/>
      <c r="U18" s="115"/>
      <c r="V18" s="116">
        <f t="shared" si="0"/>
        <v>0</v>
      </c>
      <c r="W18" s="116">
        <f t="shared" si="1"/>
        <v>0</v>
      </c>
      <c r="X18" s="117"/>
      <c r="Y18" s="109">
        <v>9</v>
      </c>
      <c r="Z18" s="109">
        <v>24</v>
      </c>
      <c r="AA18" s="109">
        <v>12</v>
      </c>
      <c r="AB18" s="117"/>
      <c r="AC18" s="118">
        <f t="shared" si="3"/>
        <v>18942.335999999999</v>
      </c>
      <c r="AD18" s="118">
        <f t="shared" si="4"/>
        <v>0</v>
      </c>
      <c r="AE18" s="118">
        <f t="shared" si="2"/>
        <v>18942.335999999999</v>
      </c>
      <c r="AF18"/>
    </row>
    <row r="19" spans="1:32" ht="24.95" customHeight="1" x14ac:dyDescent="0.4">
      <c r="A19" s="105">
        <v>16</v>
      </c>
      <c r="B19" s="106" t="s">
        <v>92</v>
      </c>
      <c r="C19" s="106" t="s">
        <v>183</v>
      </c>
      <c r="D19" s="106" t="s">
        <v>77</v>
      </c>
      <c r="E19" s="106" t="s">
        <v>78</v>
      </c>
      <c r="F19" s="106" t="s">
        <v>175</v>
      </c>
      <c r="G19" s="106">
        <v>42</v>
      </c>
      <c r="H19" s="107">
        <v>1</v>
      </c>
      <c r="I19" s="108">
        <v>2</v>
      </c>
      <c r="J19" s="109">
        <v>2</v>
      </c>
      <c r="K19" s="110"/>
      <c r="L19" s="111"/>
      <c r="M19" s="111"/>
      <c r="N19" s="112" t="s">
        <v>80</v>
      </c>
      <c r="O19" s="112">
        <v>5200</v>
      </c>
      <c r="P19" s="112"/>
      <c r="Q19" s="111"/>
      <c r="R19" s="113">
        <v>1</v>
      </c>
      <c r="S19" s="114"/>
      <c r="T19" s="115"/>
      <c r="U19" s="115"/>
      <c r="V19" s="116">
        <f t="shared" si="0"/>
        <v>0</v>
      </c>
      <c r="W19" s="116">
        <f t="shared" si="1"/>
        <v>0</v>
      </c>
      <c r="X19" s="117"/>
      <c r="Y19" s="109">
        <v>9</v>
      </c>
      <c r="Z19" s="109">
        <v>24</v>
      </c>
      <c r="AA19" s="109">
        <v>12</v>
      </c>
      <c r="AB19" s="117"/>
      <c r="AC19" s="118">
        <f t="shared" si="3"/>
        <v>6314.1120000000001</v>
      </c>
      <c r="AD19" s="118">
        <f t="shared" si="4"/>
        <v>0</v>
      </c>
      <c r="AE19" s="118">
        <f t="shared" si="2"/>
        <v>6314.1120000000001</v>
      </c>
      <c r="AF19"/>
    </row>
    <row r="20" spans="1:32" ht="24.95" customHeight="1" x14ac:dyDescent="0.4">
      <c r="A20" s="105">
        <v>17</v>
      </c>
      <c r="B20" s="106" t="s">
        <v>92</v>
      </c>
      <c r="C20" s="106" t="s">
        <v>173</v>
      </c>
      <c r="D20" s="106" t="s">
        <v>77</v>
      </c>
      <c r="E20" s="106" t="s">
        <v>78</v>
      </c>
      <c r="F20" s="106" t="s">
        <v>174</v>
      </c>
      <c r="G20" s="106">
        <v>42</v>
      </c>
      <c r="H20" s="107">
        <v>2</v>
      </c>
      <c r="I20" s="108">
        <v>2</v>
      </c>
      <c r="J20" s="109">
        <v>4</v>
      </c>
      <c r="K20" s="110"/>
      <c r="L20" s="111"/>
      <c r="M20" s="111"/>
      <c r="N20" s="112" t="s">
        <v>80</v>
      </c>
      <c r="O20" s="112">
        <v>2500</v>
      </c>
      <c r="P20" s="112"/>
      <c r="Q20" s="111"/>
      <c r="R20" s="113">
        <v>4</v>
      </c>
      <c r="S20" s="114"/>
      <c r="T20" s="115"/>
      <c r="U20" s="115"/>
      <c r="V20" s="116">
        <f t="shared" si="0"/>
        <v>0</v>
      </c>
      <c r="W20" s="116">
        <f t="shared" si="1"/>
        <v>0</v>
      </c>
      <c r="X20" s="117"/>
      <c r="Y20" s="109">
        <v>9</v>
      </c>
      <c r="Z20" s="109">
        <v>24</v>
      </c>
      <c r="AA20" s="109">
        <v>12</v>
      </c>
      <c r="AB20" s="117"/>
      <c r="AC20" s="118">
        <f t="shared" si="3"/>
        <v>12628.224</v>
      </c>
      <c r="AD20" s="118">
        <f t="shared" si="4"/>
        <v>0</v>
      </c>
      <c r="AE20" s="118">
        <f t="shared" si="2"/>
        <v>12628.224</v>
      </c>
      <c r="AF20"/>
    </row>
    <row r="21" spans="1:32" ht="24.95" customHeight="1" x14ac:dyDescent="0.4">
      <c r="A21" s="105">
        <v>18</v>
      </c>
      <c r="B21" s="106" t="s">
        <v>92</v>
      </c>
      <c r="C21" s="106" t="s">
        <v>173</v>
      </c>
      <c r="D21" s="106" t="s">
        <v>77</v>
      </c>
      <c r="E21" s="106" t="s">
        <v>78</v>
      </c>
      <c r="F21" s="106" t="s">
        <v>175</v>
      </c>
      <c r="G21" s="106">
        <v>42</v>
      </c>
      <c r="H21" s="107">
        <v>2</v>
      </c>
      <c r="I21" s="108">
        <v>2</v>
      </c>
      <c r="J21" s="109">
        <v>4</v>
      </c>
      <c r="K21" s="110"/>
      <c r="L21" s="111"/>
      <c r="M21" s="111"/>
      <c r="N21" s="112" t="s">
        <v>80</v>
      </c>
      <c r="O21" s="112">
        <v>5200</v>
      </c>
      <c r="P21" s="112"/>
      <c r="Q21" s="111"/>
      <c r="R21" s="113">
        <v>2</v>
      </c>
      <c r="S21" s="114"/>
      <c r="T21" s="115"/>
      <c r="U21" s="115"/>
      <c r="V21" s="116">
        <f t="shared" si="0"/>
        <v>0</v>
      </c>
      <c r="W21" s="116">
        <f t="shared" si="1"/>
        <v>0</v>
      </c>
      <c r="X21" s="117"/>
      <c r="Y21" s="109">
        <v>9</v>
      </c>
      <c r="Z21" s="109">
        <v>24</v>
      </c>
      <c r="AA21" s="109">
        <v>12</v>
      </c>
      <c r="AB21" s="117"/>
      <c r="AC21" s="118">
        <f t="shared" si="3"/>
        <v>12628.224</v>
      </c>
      <c r="AD21" s="118">
        <f t="shared" si="4"/>
        <v>0</v>
      </c>
      <c r="AE21" s="118">
        <f t="shared" si="2"/>
        <v>12628.224</v>
      </c>
      <c r="AF21"/>
    </row>
    <row r="22" spans="1:32" ht="24.95" customHeight="1" x14ac:dyDescent="0.4">
      <c r="A22" s="105">
        <v>19</v>
      </c>
      <c r="B22" s="106" t="s">
        <v>92</v>
      </c>
      <c r="C22" s="106" t="s">
        <v>184</v>
      </c>
      <c r="D22" s="106" t="s">
        <v>77</v>
      </c>
      <c r="E22" s="106" t="s">
        <v>78</v>
      </c>
      <c r="F22" s="106" t="s">
        <v>110</v>
      </c>
      <c r="G22" s="106">
        <v>42</v>
      </c>
      <c r="H22" s="107">
        <v>2</v>
      </c>
      <c r="I22" s="108">
        <v>2</v>
      </c>
      <c r="J22" s="109">
        <v>4</v>
      </c>
      <c r="K22" s="110"/>
      <c r="L22" s="111"/>
      <c r="M22" s="111"/>
      <c r="N22" s="112" t="s">
        <v>80</v>
      </c>
      <c r="O22" s="112">
        <v>2500</v>
      </c>
      <c r="P22" s="112"/>
      <c r="Q22" s="111"/>
      <c r="R22" s="113">
        <v>4</v>
      </c>
      <c r="S22" s="114"/>
      <c r="T22" s="115"/>
      <c r="U22" s="115"/>
      <c r="V22" s="116">
        <f t="shared" si="0"/>
        <v>0</v>
      </c>
      <c r="W22" s="116">
        <f t="shared" si="1"/>
        <v>0</v>
      </c>
      <c r="X22" s="117"/>
      <c r="Y22" s="109">
        <v>9</v>
      </c>
      <c r="Z22" s="109">
        <v>24</v>
      </c>
      <c r="AA22" s="109">
        <v>12</v>
      </c>
      <c r="AB22" s="117"/>
      <c r="AC22" s="118">
        <f t="shared" si="3"/>
        <v>12628.224</v>
      </c>
      <c r="AD22" s="118">
        <f t="shared" si="4"/>
        <v>0</v>
      </c>
      <c r="AE22" s="118">
        <f t="shared" si="2"/>
        <v>12628.224</v>
      </c>
      <c r="AF22"/>
    </row>
    <row r="23" spans="1:32" ht="24.95" customHeight="1" x14ac:dyDescent="0.4">
      <c r="A23" s="105">
        <v>20</v>
      </c>
      <c r="B23" s="106" t="s">
        <v>92</v>
      </c>
      <c r="C23" s="106" t="s">
        <v>184</v>
      </c>
      <c r="D23" s="106" t="s">
        <v>77</v>
      </c>
      <c r="E23" s="106" t="s">
        <v>78</v>
      </c>
      <c r="F23" s="106" t="s">
        <v>175</v>
      </c>
      <c r="G23" s="106">
        <v>42</v>
      </c>
      <c r="H23" s="107">
        <v>2</v>
      </c>
      <c r="I23" s="108">
        <v>2</v>
      </c>
      <c r="J23" s="109">
        <v>4</v>
      </c>
      <c r="K23" s="110"/>
      <c r="L23" s="111"/>
      <c r="M23" s="111"/>
      <c r="N23" s="112" t="s">
        <v>80</v>
      </c>
      <c r="O23" s="112">
        <v>5200</v>
      </c>
      <c r="P23" s="112"/>
      <c r="Q23" s="111"/>
      <c r="R23" s="113">
        <v>2</v>
      </c>
      <c r="S23" s="114"/>
      <c r="T23" s="115"/>
      <c r="U23" s="115"/>
      <c r="V23" s="116">
        <f t="shared" si="0"/>
        <v>0</v>
      </c>
      <c r="W23" s="116">
        <f t="shared" si="1"/>
        <v>0</v>
      </c>
      <c r="X23" s="117"/>
      <c r="Y23" s="109">
        <v>9</v>
      </c>
      <c r="Z23" s="109">
        <v>24</v>
      </c>
      <c r="AA23" s="109">
        <v>12</v>
      </c>
      <c r="AB23" s="117"/>
      <c r="AC23" s="118">
        <f t="shared" si="3"/>
        <v>12628.224</v>
      </c>
      <c r="AD23" s="118">
        <f t="shared" si="4"/>
        <v>0</v>
      </c>
      <c r="AE23" s="118">
        <f t="shared" si="2"/>
        <v>12628.224</v>
      </c>
      <c r="AF23"/>
    </row>
    <row r="24" spans="1:32" ht="24.95" customHeight="1" x14ac:dyDescent="0.4">
      <c r="A24" s="105">
        <v>21</v>
      </c>
      <c r="B24" s="106" t="s">
        <v>92</v>
      </c>
      <c r="C24" s="106" t="s">
        <v>185</v>
      </c>
      <c r="D24" s="106" t="s">
        <v>77</v>
      </c>
      <c r="E24" s="106" t="s">
        <v>78</v>
      </c>
      <c r="F24" s="106" t="s">
        <v>110</v>
      </c>
      <c r="G24" s="106">
        <v>42</v>
      </c>
      <c r="H24" s="107">
        <v>4</v>
      </c>
      <c r="I24" s="108">
        <v>2</v>
      </c>
      <c r="J24" s="109">
        <v>8</v>
      </c>
      <c r="K24" s="110"/>
      <c r="L24" s="111"/>
      <c r="M24" s="111"/>
      <c r="N24" s="112" t="s">
        <v>80</v>
      </c>
      <c r="O24" s="112">
        <v>2500</v>
      </c>
      <c r="P24" s="112"/>
      <c r="Q24" s="111"/>
      <c r="R24" s="113">
        <v>8</v>
      </c>
      <c r="S24" s="114"/>
      <c r="T24" s="115"/>
      <c r="U24" s="115"/>
      <c r="V24" s="116">
        <f t="shared" si="0"/>
        <v>0</v>
      </c>
      <c r="W24" s="116">
        <f t="shared" si="1"/>
        <v>0</v>
      </c>
      <c r="X24" s="117"/>
      <c r="Y24" s="109">
        <v>9</v>
      </c>
      <c r="Z24" s="109">
        <v>24</v>
      </c>
      <c r="AA24" s="109">
        <v>12</v>
      </c>
      <c r="AB24" s="117"/>
      <c r="AC24" s="118">
        <f t="shared" si="3"/>
        <v>25256.448</v>
      </c>
      <c r="AD24" s="118">
        <f t="shared" si="4"/>
        <v>0</v>
      </c>
      <c r="AE24" s="118">
        <f t="shared" si="2"/>
        <v>25256.448</v>
      </c>
      <c r="AF24"/>
    </row>
    <row r="25" spans="1:32" ht="24.95" customHeight="1" x14ac:dyDescent="0.4">
      <c r="A25" s="105">
        <v>22</v>
      </c>
      <c r="B25" s="106" t="s">
        <v>92</v>
      </c>
      <c r="C25" s="106" t="s">
        <v>185</v>
      </c>
      <c r="D25" s="106" t="s">
        <v>77</v>
      </c>
      <c r="E25" s="106" t="s">
        <v>78</v>
      </c>
      <c r="F25" s="106" t="s">
        <v>175</v>
      </c>
      <c r="G25" s="106">
        <v>42</v>
      </c>
      <c r="H25" s="107">
        <v>2</v>
      </c>
      <c r="I25" s="108">
        <v>2</v>
      </c>
      <c r="J25" s="109">
        <v>4</v>
      </c>
      <c r="K25" s="110"/>
      <c r="L25" s="111"/>
      <c r="M25" s="111"/>
      <c r="N25" s="112" t="s">
        <v>80</v>
      </c>
      <c r="O25" s="112">
        <v>5200</v>
      </c>
      <c r="P25" s="112"/>
      <c r="Q25" s="111"/>
      <c r="R25" s="113">
        <v>2</v>
      </c>
      <c r="S25" s="114"/>
      <c r="T25" s="115"/>
      <c r="U25" s="115"/>
      <c r="V25" s="116">
        <f t="shared" si="0"/>
        <v>0</v>
      </c>
      <c r="W25" s="116">
        <f t="shared" si="1"/>
        <v>0</v>
      </c>
      <c r="X25" s="117"/>
      <c r="Y25" s="109">
        <v>9</v>
      </c>
      <c r="Z25" s="109">
        <v>24</v>
      </c>
      <c r="AA25" s="109">
        <v>12</v>
      </c>
      <c r="AB25" s="117"/>
      <c r="AC25" s="118">
        <f t="shared" si="3"/>
        <v>12628.224</v>
      </c>
      <c r="AD25" s="118">
        <f t="shared" si="4"/>
        <v>0</v>
      </c>
      <c r="AE25" s="118">
        <f t="shared" si="2"/>
        <v>12628.224</v>
      </c>
      <c r="AF25"/>
    </row>
    <row r="26" spans="1:32" ht="24.95" customHeight="1" x14ac:dyDescent="0.4">
      <c r="A26" s="105">
        <v>23</v>
      </c>
      <c r="B26" s="106" t="s">
        <v>98</v>
      </c>
      <c r="C26" s="106" t="s">
        <v>179</v>
      </c>
      <c r="D26" s="106" t="s">
        <v>77</v>
      </c>
      <c r="E26" s="106" t="s">
        <v>78</v>
      </c>
      <c r="F26" s="106" t="s">
        <v>175</v>
      </c>
      <c r="G26" s="106">
        <v>42</v>
      </c>
      <c r="H26" s="107">
        <v>1</v>
      </c>
      <c r="I26" s="108">
        <v>2</v>
      </c>
      <c r="J26" s="109">
        <v>2</v>
      </c>
      <c r="K26" s="110"/>
      <c r="L26" s="111"/>
      <c r="M26" s="111"/>
      <c r="N26" s="112" t="s">
        <v>80</v>
      </c>
      <c r="O26" s="112">
        <v>5200</v>
      </c>
      <c r="P26" s="112"/>
      <c r="Q26" s="111"/>
      <c r="R26" s="113">
        <v>1</v>
      </c>
      <c r="S26" s="114"/>
      <c r="T26" s="115"/>
      <c r="U26" s="115"/>
      <c r="V26" s="116">
        <f t="shared" si="0"/>
        <v>0</v>
      </c>
      <c r="W26" s="116">
        <f t="shared" si="1"/>
        <v>0</v>
      </c>
      <c r="X26" s="117"/>
      <c r="Y26" s="109">
        <v>9</v>
      </c>
      <c r="Z26" s="109">
        <v>24</v>
      </c>
      <c r="AA26" s="109">
        <v>12</v>
      </c>
      <c r="AB26" s="117"/>
      <c r="AC26" s="118">
        <f t="shared" si="3"/>
        <v>6314.1120000000001</v>
      </c>
      <c r="AD26" s="118">
        <f t="shared" si="4"/>
        <v>0</v>
      </c>
      <c r="AE26" s="118">
        <f t="shared" si="2"/>
        <v>6314.1120000000001</v>
      </c>
      <c r="AF26"/>
    </row>
    <row r="27" spans="1:32" ht="24.95" customHeight="1" x14ac:dyDescent="0.4">
      <c r="A27" s="105">
        <v>24</v>
      </c>
      <c r="B27" s="106" t="s">
        <v>98</v>
      </c>
      <c r="C27" s="106" t="s">
        <v>186</v>
      </c>
      <c r="D27" s="106" t="s">
        <v>77</v>
      </c>
      <c r="E27" s="106" t="s">
        <v>163</v>
      </c>
      <c r="F27" s="106" t="s">
        <v>103</v>
      </c>
      <c r="G27" s="106">
        <v>29</v>
      </c>
      <c r="H27" s="107">
        <v>1</v>
      </c>
      <c r="I27" s="108">
        <v>1</v>
      </c>
      <c r="J27" s="109">
        <v>1</v>
      </c>
      <c r="K27" s="110"/>
      <c r="L27" s="111"/>
      <c r="M27" s="111"/>
      <c r="N27" s="112" t="s">
        <v>80</v>
      </c>
      <c r="O27" s="112">
        <v>1100</v>
      </c>
      <c r="P27" s="112"/>
      <c r="Q27" s="111"/>
      <c r="R27" s="113">
        <v>1</v>
      </c>
      <c r="S27" s="114"/>
      <c r="T27" s="115"/>
      <c r="U27" s="115"/>
      <c r="V27" s="116">
        <f t="shared" si="0"/>
        <v>0</v>
      </c>
      <c r="W27" s="116">
        <f t="shared" si="1"/>
        <v>0</v>
      </c>
      <c r="X27" s="117"/>
      <c r="Y27" s="109">
        <v>9</v>
      </c>
      <c r="Z27" s="109">
        <v>24</v>
      </c>
      <c r="AA27" s="109">
        <v>12</v>
      </c>
      <c r="AB27" s="117"/>
      <c r="AC27" s="118">
        <f t="shared" si="3"/>
        <v>2179.8720000000003</v>
      </c>
      <c r="AD27" s="118">
        <f t="shared" si="4"/>
        <v>0</v>
      </c>
      <c r="AE27" s="118">
        <f t="shared" si="2"/>
        <v>2179.8720000000003</v>
      </c>
      <c r="AF27"/>
    </row>
    <row r="28" spans="1:32" ht="24.95" customHeight="1" x14ac:dyDescent="0.4">
      <c r="A28" s="105">
        <v>25</v>
      </c>
      <c r="B28" s="106" t="s">
        <v>98</v>
      </c>
      <c r="C28" s="106" t="s">
        <v>187</v>
      </c>
      <c r="D28" s="106" t="s">
        <v>77</v>
      </c>
      <c r="E28" s="106" t="s">
        <v>78</v>
      </c>
      <c r="F28" s="106" t="s">
        <v>188</v>
      </c>
      <c r="G28" s="106">
        <v>42</v>
      </c>
      <c r="H28" s="107">
        <v>1</v>
      </c>
      <c r="I28" s="108">
        <v>2</v>
      </c>
      <c r="J28" s="109">
        <v>2</v>
      </c>
      <c r="K28" s="110"/>
      <c r="L28" s="111"/>
      <c r="M28" s="111"/>
      <c r="N28" s="112" t="s">
        <v>80</v>
      </c>
      <c r="O28" s="112">
        <v>2500</v>
      </c>
      <c r="P28" s="112"/>
      <c r="Q28" s="111"/>
      <c r="R28" s="113">
        <v>2</v>
      </c>
      <c r="S28" s="114"/>
      <c r="T28" s="115"/>
      <c r="U28" s="115"/>
      <c r="V28" s="116">
        <f t="shared" si="0"/>
        <v>0</v>
      </c>
      <c r="W28" s="116">
        <f t="shared" si="1"/>
        <v>0</v>
      </c>
      <c r="X28" s="117"/>
      <c r="Y28" s="109">
        <v>9</v>
      </c>
      <c r="Z28" s="109">
        <v>24</v>
      </c>
      <c r="AA28" s="109">
        <v>12</v>
      </c>
      <c r="AB28" s="117"/>
      <c r="AC28" s="118">
        <f t="shared" si="3"/>
        <v>6314.1120000000001</v>
      </c>
      <c r="AD28" s="118">
        <f t="shared" si="4"/>
        <v>0</v>
      </c>
      <c r="AE28" s="118">
        <f t="shared" si="2"/>
        <v>6314.1120000000001</v>
      </c>
      <c r="AF28"/>
    </row>
    <row r="29" spans="1:32" ht="24.95" customHeight="1" x14ac:dyDescent="0.4">
      <c r="A29" s="105">
        <v>26</v>
      </c>
      <c r="B29" s="106" t="s">
        <v>98</v>
      </c>
      <c r="C29" s="106" t="s">
        <v>189</v>
      </c>
      <c r="D29" s="106" t="s">
        <v>77</v>
      </c>
      <c r="E29" s="106" t="s">
        <v>78</v>
      </c>
      <c r="F29" s="106" t="s">
        <v>181</v>
      </c>
      <c r="G29" s="106">
        <v>42</v>
      </c>
      <c r="H29" s="107">
        <v>3</v>
      </c>
      <c r="I29" s="108">
        <v>1</v>
      </c>
      <c r="J29" s="109">
        <v>3</v>
      </c>
      <c r="K29" s="110"/>
      <c r="L29" s="111"/>
      <c r="M29" s="111"/>
      <c r="N29" s="112" t="s">
        <v>80</v>
      </c>
      <c r="O29" s="112">
        <v>2500</v>
      </c>
      <c r="P29" s="112"/>
      <c r="Q29" s="111"/>
      <c r="R29" s="113">
        <v>3</v>
      </c>
      <c r="S29" s="114"/>
      <c r="T29" s="115"/>
      <c r="U29" s="115"/>
      <c r="V29" s="116">
        <f t="shared" si="0"/>
        <v>0</v>
      </c>
      <c r="W29" s="116">
        <f t="shared" si="1"/>
        <v>0</v>
      </c>
      <c r="X29" s="117"/>
      <c r="Y29" s="109">
        <v>9</v>
      </c>
      <c r="Z29" s="109">
        <v>24</v>
      </c>
      <c r="AA29" s="109">
        <v>12</v>
      </c>
      <c r="AB29" s="117"/>
      <c r="AC29" s="118">
        <f t="shared" si="3"/>
        <v>9471.1679999999997</v>
      </c>
      <c r="AD29" s="118">
        <f t="shared" si="4"/>
        <v>0</v>
      </c>
      <c r="AE29" s="118">
        <f t="shared" si="2"/>
        <v>9471.1679999999997</v>
      </c>
      <c r="AF29"/>
    </row>
    <row r="30" spans="1:32" ht="24.95" customHeight="1" x14ac:dyDescent="0.4">
      <c r="A30" s="105">
        <v>27</v>
      </c>
      <c r="B30" s="106" t="s">
        <v>98</v>
      </c>
      <c r="C30" s="106" t="s">
        <v>190</v>
      </c>
      <c r="D30" s="106" t="s">
        <v>77</v>
      </c>
      <c r="E30" s="106" t="s">
        <v>78</v>
      </c>
      <c r="F30" s="106" t="s">
        <v>106</v>
      </c>
      <c r="G30" s="106">
        <v>42</v>
      </c>
      <c r="H30" s="107">
        <v>4</v>
      </c>
      <c r="I30" s="108">
        <v>2</v>
      </c>
      <c r="J30" s="109">
        <v>8</v>
      </c>
      <c r="K30" s="110"/>
      <c r="L30" s="111"/>
      <c r="M30" s="111"/>
      <c r="N30" s="112" t="s">
        <v>80</v>
      </c>
      <c r="O30" s="112">
        <v>2500</v>
      </c>
      <c r="P30" s="112"/>
      <c r="Q30" s="111"/>
      <c r="R30" s="113">
        <v>8</v>
      </c>
      <c r="S30" s="114"/>
      <c r="T30" s="115"/>
      <c r="U30" s="115"/>
      <c r="V30" s="116">
        <f t="shared" si="0"/>
        <v>0</v>
      </c>
      <c r="W30" s="116">
        <f t="shared" si="1"/>
        <v>0</v>
      </c>
      <c r="X30" s="117"/>
      <c r="Y30" s="109">
        <v>9</v>
      </c>
      <c r="Z30" s="109">
        <v>24</v>
      </c>
      <c r="AA30" s="109">
        <v>12</v>
      </c>
      <c r="AB30" s="117"/>
      <c r="AC30" s="118">
        <f t="shared" si="3"/>
        <v>25256.448</v>
      </c>
      <c r="AD30" s="118">
        <f t="shared" si="4"/>
        <v>0</v>
      </c>
      <c r="AE30" s="118">
        <f t="shared" si="2"/>
        <v>25256.448</v>
      </c>
      <c r="AF30"/>
    </row>
    <row r="31" spans="1:32" ht="24.95" customHeight="1" x14ac:dyDescent="0.4">
      <c r="A31" s="105">
        <v>28</v>
      </c>
      <c r="B31" s="106" t="s">
        <v>98</v>
      </c>
      <c r="C31" s="106" t="s">
        <v>190</v>
      </c>
      <c r="D31" s="106" t="s">
        <v>77</v>
      </c>
      <c r="E31" s="106" t="s">
        <v>78</v>
      </c>
      <c r="F31" s="106" t="s">
        <v>178</v>
      </c>
      <c r="G31" s="106">
        <v>42</v>
      </c>
      <c r="H31" s="107">
        <v>3</v>
      </c>
      <c r="I31" s="108">
        <v>2</v>
      </c>
      <c r="J31" s="109">
        <v>6</v>
      </c>
      <c r="K31" s="110"/>
      <c r="L31" s="111"/>
      <c r="M31" s="111"/>
      <c r="N31" s="112" t="s">
        <v>80</v>
      </c>
      <c r="O31" s="112">
        <v>5000</v>
      </c>
      <c r="P31" s="112"/>
      <c r="Q31" s="111"/>
      <c r="R31" s="113">
        <v>3</v>
      </c>
      <c r="S31" s="114"/>
      <c r="T31" s="115"/>
      <c r="U31" s="115"/>
      <c r="V31" s="116">
        <f t="shared" si="0"/>
        <v>0</v>
      </c>
      <c r="W31" s="116">
        <f t="shared" si="1"/>
        <v>0</v>
      </c>
      <c r="X31" s="117"/>
      <c r="Y31" s="109">
        <v>9</v>
      </c>
      <c r="Z31" s="109">
        <v>24</v>
      </c>
      <c r="AA31" s="109">
        <v>12</v>
      </c>
      <c r="AB31" s="117"/>
      <c r="AC31" s="118">
        <f t="shared" si="3"/>
        <v>18942.335999999999</v>
      </c>
      <c r="AD31" s="118">
        <f t="shared" si="4"/>
        <v>0</v>
      </c>
      <c r="AE31" s="118">
        <f t="shared" si="2"/>
        <v>18942.335999999999</v>
      </c>
      <c r="AF31"/>
    </row>
    <row r="32" spans="1:32" ht="24.95" customHeight="1" x14ac:dyDescent="0.4">
      <c r="A32" s="105">
        <v>29</v>
      </c>
      <c r="B32" s="106" t="s">
        <v>98</v>
      </c>
      <c r="C32" s="106" t="s">
        <v>191</v>
      </c>
      <c r="D32" s="106" t="s">
        <v>77</v>
      </c>
      <c r="E32" s="106" t="s">
        <v>113</v>
      </c>
      <c r="F32" s="106" t="s">
        <v>192</v>
      </c>
      <c r="G32" s="106">
        <v>19</v>
      </c>
      <c r="H32" s="107">
        <v>1</v>
      </c>
      <c r="I32" s="108">
        <v>1</v>
      </c>
      <c r="J32" s="109">
        <v>1</v>
      </c>
      <c r="K32" s="110"/>
      <c r="L32" s="111"/>
      <c r="M32" s="111"/>
      <c r="N32" s="112" t="s">
        <v>80</v>
      </c>
      <c r="O32" s="112">
        <v>700</v>
      </c>
      <c r="P32" s="112"/>
      <c r="Q32" s="111"/>
      <c r="R32" s="113">
        <v>1</v>
      </c>
      <c r="S32" s="114"/>
      <c r="T32" s="115"/>
      <c r="U32" s="115"/>
      <c r="V32" s="116">
        <f t="shared" si="0"/>
        <v>0</v>
      </c>
      <c r="W32" s="116">
        <f t="shared" si="1"/>
        <v>0</v>
      </c>
      <c r="X32" s="117"/>
      <c r="Y32" s="109">
        <v>9</v>
      </c>
      <c r="Z32" s="109">
        <v>24</v>
      </c>
      <c r="AA32" s="109">
        <v>12</v>
      </c>
      <c r="AB32" s="117"/>
      <c r="AC32" s="118">
        <f t="shared" si="3"/>
        <v>1428.192</v>
      </c>
      <c r="AD32" s="118">
        <f t="shared" si="4"/>
        <v>0</v>
      </c>
      <c r="AE32" s="118">
        <f t="shared" si="2"/>
        <v>1428.192</v>
      </c>
      <c r="AF32"/>
    </row>
    <row r="33" spans="1:32" ht="24.95" customHeight="1" x14ac:dyDescent="0.4">
      <c r="A33" s="105">
        <v>30</v>
      </c>
      <c r="B33" s="106" t="s">
        <v>98</v>
      </c>
      <c r="C33" s="106" t="s">
        <v>193</v>
      </c>
      <c r="D33" s="106" t="s">
        <v>77</v>
      </c>
      <c r="E33" s="106" t="s">
        <v>78</v>
      </c>
      <c r="F33" s="106" t="s">
        <v>110</v>
      </c>
      <c r="G33" s="106">
        <v>42</v>
      </c>
      <c r="H33" s="107">
        <v>3</v>
      </c>
      <c r="I33" s="108">
        <v>2</v>
      </c>
      <c r="J33" s="109">
        <v>6</v>
      </c>
      <c r="K33" s="110"/>
      <c r="L33" s="111"/>
      <c r="M33" s="111"/>
      <c r="N33" s="112" t="s">
        <v>80</v>
      </c>
      <c r="O33" s="112">
        <v>2500</v>
      </c>
      <c r="P33" s="112"/>
      <c r="Q33" s="111"/>
      <c r="R33" s="113">
        <v>6</v>
      </c>
      <c r="S33" s="114"/>
      <c r="T33" s="115"/>
      <c r="U33" s="115"/>
      <c r="V33" s="116">
        <f t="shared" si="0"/>
        <v>0</v>
      </c>
      <c r="W33" s="116">
        <f t="shared" si="1"/>
        <v>0</v>
      </c>
      <c r="X33" s="117"/>
      <c r="Y33" s="109">
        <v>9</v>
      </c>
      <c r="Z33" s="109">
        <v>24</v>
      </c>
      <c r="AA33" s="109">
        <v>12</v>
      </c>
      <c r="AB33" s="117"/>
      <c r="AC33" s="118">
        <f t="shared" si="3"/>
        <v>18942.335999999999</v>
      </c>
      <c r="AD33" s="118">
        <f t="shared" si="4"/>
        <v>0</v>
      </c>
      <c r="AE33" s="118">
        <f t="shared" si="2"/>
        <v>18942.335999999999</v>
      </c>
      <c r="AF33"/>
    </row>
    <row r="34" spans="1:32" ht="24.95" customHeight="1" x14ac:dyDescent="0.4">
      <c r="A34" s="105">
        <v>31</v>
      </c>
      <c r="B34" s="106" t="s">
        <v>98</v>
      </c>
      <c r="C34" s="106" t="s">
        <v>193</v>
      </c>
      <c r="D34" s="106" t="s">
        <v>77</v>
      </c>
      <c r="E34" s="106" t="s">
        <v>78</v>
      </c>
      <c r="F34" s="106" t="s">
        <v>175</v>
      </c>
      <c r="G34" s="106">
        <v>42</v>
      </c>
      <c r="H34" s="107">
        <v>3</v>
      </c>
      <c r="I34" s="108">
        <v>2</v>
      </c>
      <c r="J34" s="109">
        <v>6</v>
      </c>
      <c r="K34" s="110"/>
      <c r="L34" s="111"/>
      <c r="M34" s="111"/>
      <c r="N34" s="112" t="s">
        <v>80</v>
      </c>
      <c r="O34" s="112">
        <v>5200</v>
      </c>
      <c r="P34" s="112"/>
      <c r="Q34" s="111"/>
      <c r="R34" s="113">
        <v>3</v>
      </c>
      <c r="S34" s="114"/>
      <c r="T34" s="115"/>
      <c r="U34" s="115"/>
      <c r="V34" s="116">
        <f t="shared" si="0"/>
        <v>0</v>
      </c>
      <c r="W34" s="116">
        <f t="shared" si="1"/>
        <v>0</v>
      </c>
      <c r="X34" s="117"/>
      <c r="Y34" s="109">
        <v>9</v>
      </c>
      <c r="Z34" s="109">
        <v>24</v>
      </c>
      <c r="AA34" s="109">
        <v>12</v>
      </c>
      <c r="AB34" s="117"/>
      <c r="AC34" s="118">
        <f t="shared" si="3"/>
        <v>18942.335999999999</v>
      </c>
      <c r="AD34" s="118">
        <f t="shared" si="4"/>
        <v>0</v>
      </c>
      <c r="AE34" s="118">
        <f t="shared" si="2"/>
        <v>18942.335999999999</v>
      </c>
      <c r="AF34"/>
    </row>
    <row r="35" spans="1:32" ht="24.95" customHeight="1" x14ac:dyDescent="0.4">
      <c r="A35" s="105">
        <v>32</v>
      </c>
      <c r="B35" s="106" t="s">
        <v>98</v>
      </c>
      <c r="C35" s="106" t="s">
        <v>173</v>
      </c>
      <c r="D35" s="106" t="s">
        <v>77</v>
      </c>
      <c r="E35" s="106" t="s">
        <v>78</v>
      </c>
      <c r="F35" s="106" t="s">
        <v>174</v>
      </c>
      <c r="G35" s="106">
        <v>42</v>
      </c>
      <c r="H35" s="107">
        <v>1</v>
      </c>
      <c r="I35" s="108">
        <v>2</v>
      </c>
      <c r="J35" s="109">
        <v>2</v>
      </c>
      <c r="K35" s="110"/>
      <c r="L35" s="111"/>
      <c r="M35" s="111"/>
      <c r="N35" s="112" t="s">
        <v>80</v>
      </c>
      <c r="O35" s="112">
        <v>2500</v>
      </c>
      <c r="P35" s="112"/>
      <c r="Q35" s="111"/>
      <c r="R35" s="113">
        <v>2</v>
      </c>
      <c r="S35" s="114"/>
      <c r="T35" s="115"/>
      <c r="U35" s="115"/>
      <c r="V35" s="116">
        <f t="shared" si="0"/>
        <v>0</v>
      </c>
      <c r="W35" s="116">
        <f t="shared" si="1"/>
        <v>0</v>
      </c>
      <c r="X35" s="117"/>
      <c r="Y35" s="109">
        <v>9</v>
      </c>
      <c r="Z35" s="109">
        <v>24</v>
      </c>
      <c r="AA35" s="109">
        <v>12</v>
      </c>
      <c r="AB35" s="117"/>
      <c r="AC35" s="118">
        <f t="shared" si="3"/>
        <v>6314.1120000000001</v>
      </c>
      <c r="AD35" s="118">
        <f t="shared" si="4"/>
        <v>0</v>
      </c>
      <c r="AE35" s="118">
        <f t="shared" si="2"/>
        <v>6314.1120000000001</v>
      </c>
      <c r="AF35"/>
    </row>
    <row r="36" spans="1:32" ht="24.95" customHeight="1" x14ac:dyDescent="0.4">
      <c r="A36" s="105">
        <v>33</v>
      </c>
      <c r="B36" s="106" t="s">
        <v>98</v>
      </c>
      <c r="C36" s="106" t="s">
        <v>173</v>
      </c>
      <c r="D36" s="106" t="s">
        <v>77</v>
      </c>
      <c r="E36" s="106" t="s">
        <v>78</v>
      </c>
      <c r="F36" s="106" t="s">
        <v>175</v>
      </c>
      <c r="G36" s="106">
        <v>42</v>
      </c>
      <c r="H36" s="107">
        <v>1</v>
      </c>
      <c r="I36" s="108">
        <v>2</v>
      </c>
      <c r="J36" s="109">
        <v>2</v>
      </c>
      <c r="K36" s="110"/>
      <c r="L36" s="111"/>
      <c r="M36" s="111"/>
      <c r="N36" s="112" t="s">
        <v>80</v>
      </c>
      <c r="O36" s="112">
        <v>5200</v>
      </c>
      <c r="P36" s="112"/>
      <c r="Q36" s="111"/>
      <c r="R36" s="113">
        <v>1</v>
      </c>
      <c r="S36" s="114"/>
      <c r="T36" s="115"/>
      <c r="U36" s="115"/>
      <c r="V36" s="116">
        <f t="shared" si="0"/>
        <v>0</v>
      </c>
      <c r="W36" s="116">
        <f t="shared" si="1"/>
        <v>0</v>
      </c>
      <c r="X36" s="117"/>
      <c r="Y36" s="109">
        <v>9</v>
      </c>
      <c r="Z36" s="109">
        <v>24</v>
      </c>
      <c r="AA36" s="109">
        <v>12</v>
      </c>
      <c r="AB36" s="117"/>
      <c r="AC36" s="118">
        <f t="shared" si="3"/>
        <v>6314.1120000000001</v>
      </c>
      <c r="AD36" s="118">
        <f t="shared" si="4"/>
        <v>0</v>
      </c>
      <c r="AE36" s="118">
        <f t="shared" si="2"/>
        <v>6314.1120000000001</v>
      </c>
      <c r="AF36"/>
    </row>
    <row r="37" spans="1:32" ht="24.95" customHeight="1" x14ac:dyDescent="0.4">
      <c r="A37" s="105">
        <v>34</v>
      </c>
      <c r="B37" s="106" t="s">
        <v>98</v>
      </c>
      <c r="C37" s="106" t="s">
        <v>194</v>
      </c>
      <c r="D37" s="106" t="s">
        <v>77</v>
      </c>
      <c r="E37" s="106" t="s">
        <v>78</v>
      </c>
      <c r="F37" s="106" t="s">
        <v>110</v>
      </c>
      <c r="G37" s="106">
        <v>42</v>
      </c>
      <c r="H37" s="107">
        <v>4</v>
      </c>
      <c r="I37" s="108">
        <v>2</v>
      </c>
      <c r="J37" s="109">
        <v>8</v>
      </c>
      <c r="K37" s="110"/>
      <c r="L37" s="111"/>
      <c r="M37" s="111"/>
      <c r="N37" s="112" t="s">
        <v>80</v>
      </c>
      <c r="O37" s="112">
        <v>2500</v>
      </c>
      <c r="P37" s="112"/>
      <c r="Q37" s="111"/>
      <c r="R37" s="113">
        <v>8</v>
      </c>
      <c r="S37" s="114"/>
      <c r="T37" s="115"/>
      <c r="U37" s="115"/>
      <c r="V37" s="116">
        <f t="shared" si="0"/>
        <v>0</v>
      </c>
      <c r="W37" s="116">
        <f t="shared" si="1"/>
        <v>0</v>
      </c>
      <c r="X37" s="117"/>
      <c r="Y37" s="109">
        <v>9</v>
      </c>
      <c r="Z37" s="109">
        <v>24</v>
      </c>
      <c r="AA37" s="109">
        <v>12</v>
      </c>
      <c r="AB37" s="117"/>
      <c r="AC37" s="118">
        <f t="shared" si="3"/>
        <v>25256.448</v>
      </c>
      <c r="AD37" s="118">
        <f t="shared" si="4"/>
        <v>0</v>
      </c>
      <c r="AE37" s="118">
        <f t="shared" si="2"/>
        <v>25256.448</v>
      </c>
      <c r="AF37"/>
    </row>
    <row r="38" spans="1:32" ht="24.95" customHeight="1" x14ac:dyDescent="0.4">
      <c r="A38" s="105">
        <v>35</v>
      </c>
      <c r="B38" s="106" t="s">
        <v>98</v>
      </c>
      <c r="C38" s="106" t="s">
        <v>194</v>
      </c>
      <c r="D38" s="106" t="s">
        <v>77</v>
      </c>
      <c r="E38" s="106" t="s">
        <v>78</v>
      </c>
      <c r="F38" s="106" t="s">
        <v>175</v>
      </c>
      <c r="G38" s="106">
        <v>42</v>
      </c>
      <c r="H38" s="107">
        <v>3</v>
      </c>
      <c r="I38" s="108">
        <v>2</v>
      </c>
      <c r="J38" s="109">
        <v>6</v>
      </c>
      <c r="K38" s="110"/>
      <c r="L38" s="111"/>
      <c r="M38" s="111"/>
      <c r="N38" s="112" t="s">
        <v>80</v>
      </c>
      <c r="O38" s="112">
        <v>5200</v>
      </c>
      <c r="P38" s="112"/>
      <c r="Q38" s="111"/>
      <c r="R38" s="113">
        <v>3</v>
      </c>
      <c r="S38" s="114"/>
      <c r="T38" s="115"/>
      <c r="U38" s="115"/>
      <c r="V38" s="116">
        <f t="shared" si="0"/>
        <v>0</v>
      </c>
      <c r="W38" s="116">
        <f t="shared" si="1"/>
        <v>0</v>
      </c>
      <c r="X38" s="117"/>
      <c r="Y38" s="109">
        <v>9</v>
      </c>
      <c r="Z38" s="109">
        <v>24</v>
      </c>
      <c r="AA38" s="109">
        <v>12</v>
      </c>
      <c r="AB38" s="117"/>
      <c r="AC38" s="118">
        <f t="shared" si="3"/>
        <v>18942.335999999999</v>
      </c>
      <c r="AD38" s="118">
        <f t="shared" si="4"/>
        <v>0</v>
      </c>
      <c r="AE38" s="118">
        <f t="shared" si="2"/>
        <v>18942.335999999999</v>
      </c>
      <c r="AF38"/>
    </row>
    <row r="39" spans="1:32" ht="24.95" customHeight="1" x14ac:dyDescent="0.4">
      <c r="A39" s="105">
        <v>36</v>
      </c>
      <c r="B39" s="106" t="s">
        <v>98</v>
      </c>
      <c r="C39" s="106" t="s">
        <v>195</v>
      </c>
      <c r="D39" s="106" t="s">
        <v>77</v>
      </c>
      <c r="E39" s="106" t="s">
        <v>78</v>
      </c>
      <c r="F39" s="106" t="s">
        <v>110</v>
      </c>
      <c r="G39" s="106">
        <v>42</v>
      </c>
      <c r="H39" s="107">
        <v>1</v>
      </c>
      <c r="I39" s="108">
        <v>1</v>
      </c>
      <c r="J39" s="109">
        <v>1</v>
      </c>
      <c r="K39" s="110"/>
      <c r="L39" s="111"/>
      <c r="M39" s="111"/>
      <c r="N39" s="112" t="s">
        <v>80</v>
      </c>
      <c r="O39" s="112">
        <v>2500</v>
      </c>
      <c r="P39" s="112"/>
      <c r="Q39" s="111"/>
      <c r="R39" s="113">
        <v>1</v>
      </c>
      <c r="S39" s="114"/>
      <c r="T39" s="115"/>
      <c r="U39" s="115"/>
      <c r="V39" s="116">
        <f t="shared" si="0"/>
        <v>0</v>
      </c>
      <c r="W39" s="116">
        <f t="shared" si="1"/>
        <v>0</v>
      </c>
      <c r="X39" s="117"/>
      <c r="Y39" s="109">
        <v>9</v>
      </c>
      <c r="Z39" s="109">
        <v>24</v>
      </c>
      <c r="AA39" s="109">
        <v>12</v>
      </c>
      <c r="AB39" s="117"/>
      <c r="AC39" s="118">
        <f t="shared" si="3"/>
        <v>3157.056</v>
      </c>
      <c r="AD39" s="118">
        <f t="shared" si="4"/>
        <v>0</v>
      </c>
      <c r="AE39" s="118">
        <f t="shared" si="2"/>
        <v>3157.056</v>
      </c>
      <c r="AF39"/>
    </row>
    <row r="40" spans="1:32" ht="24.95" customHeight="1" x14ac:dyDescent="0.4">
      <c r="A40" s="105">
        <v>37</v>
      </c>
      <c r="B40" s="106" t="s">
        <v>98</v>
      </c>
      <c r="C40" s="106" t="s">
        <v>196</v>
      </c>
      <c r="D40" s="106" t="s">
        <v>77</v>
      </c>
      <c r="E40" s="106" t="s">
        <v>78</v>
      </c>
      <c r="F40" s="106" t="s">
        <v>110</v>
      </c>
      <c r="G40" s="106">
        <v>42</v>
      </c>
      <c r="H40" s="106">
        <v>1</v>
      </c>
      <c r="I40" s="108">
        <v>1</v>
      </c>
      <c r="J40" s="109">
        <v>1</v>
      </c>
      <c r="K40" s="110"/>
      <c r="L40" s="111"/>
      <c r="M40" s="111"/>
      <c r="N40" s="112" t="s">
        <v>80</v>
      </c>
      <c r="O40" s="112">
        <v>2500</v>
      </c>
      <c r="P40" s="112"/>
      <c r="Q40" s="111"/>
      <c r="R40" s="113">
        <v>1</v>
      </c>
      <c r="S40" s="114"/>
      <c r="T40" s="115"/>
      <c r="U40" s="115"/>
      <c r="V40" s="116">
        <f t="shared" si="0"/>
        <v>0</v>
      </c>
      <c r="W40" s="116">
        <f t="shared" si="1"/>
        <v>0</v>
      </c>
      <c r="X40" s="117"/>
      <c r="Y40" s="109">
        <v>9</v>
      </c>
      <c r="Z40" s="109">
        <v>24</v>
      </c>
      <c r="AA40" s="109">
        <v>12</v>
      </c>
      <c r="AB40" s="117"/>
      <c r="AC40" s="118">
        <f t="shared" si="3"/>
        <v>3157.056</v>
      </c>
      <c r="AD40" s="118">
        <f t="shared" si="4"/>
        <v>0</v>
      </c>
      <c r="AE40" s="118">
        <f t="shared" si="2"/>
        <v>3157.056</v>
      </c>
      <c r="AF40"/>
    </row>
    <row r="41" spans="1:32" ht="36.75" customHeight="1" x14ac:dyDescent="0.4">
      <c r="A41" s="119"/>
      <c r="B41" s="120"/>
      <c r="C41" s="120"/>
      <c r="D41" s="120"/>
      <c r="E41" s="120"/>
      <c r="L41" s="121"/>
      <c r="S41" s="122"/>
      <c r="T41" s="122"/>
      <c r="U41" s="122"/>
      <c r="V41" s="123"/>
      <c r="W41" s="123"/>
      <c r="X41" s="117"/>
      <c r="AB41" s="117"/>
      <c r="AC41" s="124">
        <f>SUM(AC4:AC40)</f>
        <v>467695.29599999991</v>
      </c>
      <c r="AD41" s="124">
        <f>SUM(AD4:AD40)</f>
        <v>0</v>
      </c>
      <c r="AE41" s="124">
        <f>SUM(AE4:AE40)</f>
        <v>467695.29599999991</v>
      </c>
      <c r="AF41"/>
    </row>
    <row r="43" spans="1:32" x14ac:dyDescent="0.4">
      <c r="U43" s="126" t="s">
        <v>115</v>
      </c>
      <c r="V43" s="127"/>
      <c r="W43" s="128"/>
      <c r="X43" s="129">
        <f>SUM(V4:V40)</f>
        <v>0</v>
      </c>
    </row>
    <row r="44" spans="1:32" x14ac:dyDescent="0.4">
      <c r="U44" s="126" t="s">
        <v>116</v>
      </c>
      <c r="V44" s="127"/>
      <c r="W44" s="128"/>
      <c r="X44" s="129">
        <f>SUM(W4:W40)</f>
        <v>0</v>
      </c>
    </row>
    <row r="45" spans="1:32" x14ac:dyDescent="0.4">
      <c r="U45" s="126" t="s">
        <v>32</v>
      </c>
      <c r="V45" s="127"/>
      <c r="W45" s="128"/>
      <c r="X45" s="130"/>
    </row>
    <row r="46" spans="1:32" x14ac:dyDescent="0.4">
      <c r="U46" s="126" t="s">
        <v>33</v>
      </c>
      <c r="V46" s="127"/>
      <c r="W46" s="128"/>
      <c r="X46" s="130"/>
    </row>
    <row r="47" spans="1:32" x14ac:dyDescent="0.4">
      <c r="U47" s="126" t="s">
        <v>117</v>
      </c>
      <c r="V47" s="127"/>
      <c r="W47" s="128"/>
      <c r="X47" s="130"/>
    </row>
    <row r="48" spans="1:32" x14ac:dyDescent="0.4">
      <c r="U48" s="126" t="s">
        <v>118</v>
      </c>
      <c r="V48" s="127"/>
      <c r="W48" s="128"/>
      <c r="X48" s="130"/>
    </row>
    <row r="49" spans="21:24" x14ac:dyDescent="0.4">
      <c r="U49" s="126" t="s">
        <v>119</v>
      </c>
      <c r="V49" s="127"/>
      <c r="W49" s="128"/>
      <c r="X49" s="129">
        <f>SUM(X43:X48)</f>
        <v>0</v>
      </c>
    </row>
    <row r="50" spans="21:24" x14ac:dyDescent="0.4">
      <c r="U50" s="126" t="s">
        <v>120</v>
      </c>
      <c r="V50" s="127"/>
      <c r="W50" s="128"/>
      <c r="X50" s="129">
        <f>X49*1.1</f>
        <v>0</v>
      </c>
    </row>
  </sheetData>
  <autoFilter ref="A3:AF3"/>
  <mergeCells count="13">
    <mergeCell ref="U50:W50"/>
    <mergeCell ref="U44:W44"/>
    <mergeCell ref="U45:W45"/>
    <mergeCell ref="U46:W46"/>
    <mergeCell ref="U47:W47"/>
    <mergeCell ref="U48:W48"/>
    <mergeCell ref="U49:W49"/>
    <mergeCell ref="E2:J2"/>
    <mergeCell ref="L2:R2"/>
    <mergeCell ref="Y2:AA2"/>
    <mergeCell ref="AC2:AD2"/>
    <mergeCell ref="AE2:AE3"/>
    <mergeCell ref="U43:W43"/>
  </mergeCells>
  <phoneticPr fontId="4"/>
  <conditionalFormatting sqref="B4:J40 L4:R40">
    <cfRule type="containsBlanks" dxfId="9" priority="2">
      <formula>LEN(TRIM(B4))=0</formula>
    </cfRule>
  </conditionalFormatting>
  <conditionalFormatting sqref="Y4:AA40">
    <cfRule type="containsBlanks" dxfId="8" priority="1">
      <formula>LEN(TRIM(Y4))=0</formula>
    </cfRule>
  </conditionalFormatting>
  <dataValidations count="1">
    <dataValidation type="list" allowBlank="1" showInputMessage="1" showErrorMessage="1" sqref="L4:L40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126"/>
  <sheetViews>
    <sheetView showGridLines="0" view="pageBreakPreview" zoomScale="67" zoomScaleNormal="100" zoomScaleSheetLayoutView="85" workbookViewId="0">
      <pane xSplit="3" ySplit="3" topLeftCell="F98" activePane="bottomRight" state="frozen"/>
      <selection activeCell="A8" sqref="A8:E8"/>
      <selection pane="topRight" activeCell="A8" sqref="A8:E8"/>
      <selection pane="bottomLeft" activeCell="A8" sqref="A8:E8"/>
      <selection pane="bottomRight" activeCell="A8" sqref="A8:E8"/>
    </sheetView>
  </sheetViews>
  <sheetFormatPr defaultRowHeight="18.75" x14ac:dyDescent="0.4"/>
  <cols>
    <col min="1" max="1" width="4" style="70" customWidth="1"/>
    <col min="2" max="2" width="5.75" style="70" customWidth="1"/>
    <col min="3" max="4" width="15.125" style="70" customWidth="1"/>
    <col min="5" max="5" width="13.75" style="70" customWidth="1"/>
    <col min="6" max="6" width="34.5" style="70" customWidth="1"/>
    <col min="7" max="7" width="8.125" style="70" customWidth="1"/>
    <col min="8" max="8" width="6.25" style="70" customWidth="1"/>
    <col min="9" max="9" width="13.5" style="70" customWidth="1"/>
    <col min="10" max="10" width="7" style="70" customWidth="1"/>
    <col min="11" max="11" width="3" customWidth="1"/>
    <col min="12" max="12" width="15.375" customWidth="1"/>
    <col min="13" max="13" width="31" style="71" customWidth="1"/>
    <col min="14" max="17" width="13.125" style="71" customWidth="1"/>
    <col min="18" max="18" width="13.125" style="72" customWidth="1"/>
    <col min="19" max="19" width="5" style="72" customWidth="1"/>
    <col min="20" max="23" width="11.125" style="125" customWidth="1"/>
    <col min="24" max="24" width="11.25" style="125" bestFit="1" customWidth="1"/>
    <col min="25" max="25" width="7.875" customWidth="1"/>
    <col min="26" max="28" width="7.125" style="70" customWidth="1"/>
    <col min="29" max="29" width="14.375" bestFit="1" customWidth="1"/>
    <col min="30" max="30" width="13.375" style="78" bestFit="1" customWidth="1"/>
    <col min="31" max="31" width="20.125" bestFit="1" customWidth="1"/>
    <col min="32" max="32" width="24.125" style="78" customWidth="1"/>
    <col min="34" max="44" width="15.875" customWidth="1"/>
    <col min="45" max="45" width="12.625" bestFit="1" customWidth="1"/>
  </cols>
  <sheetData>
    <row r="1" spans="1:32" ht="24.95" customHeight="1" x14ac:dyDescent="0.4">
      <c r="A1" s="68" t="s">
        <v>197</v>
      </c>
      <c r="B1" s="69"/>
      <c r="C1" s="69"/>
      <c r="D1" s="69"/>
      <c r="E1" s="69"/>
      <c r="F1" s="69"/>
      <c r="G1" s="69"/>
      <c r="H1" s="69"/>
      <c r="T1" s="73"/>
      <c r="U1" s="73"/>
      <c r="V1" s="73"/>
      <c r="W1" s="73"/>
      <c r="X1" s="74"/>
      <c r="Z1" s="75" t="s">
        <v>44</v>
      </c>
      <c r="AA1" s="75"/>
      <c r="AB1" s="76">
        <v>29</v>
      </c>
      <c r="AC1" t="s">
        <v>45</v>
      </c>
      <c r="AD1" s="77"/>
    </row>
    <row r="2" spans="1:32" ht="27" customHeight="1" x14ac:dyDescent="0.4">
      <c r="A2" s="69"/>
      <c r="B2" s="69"/>
      <c r="C2" s="69"/>
      <c r="D2" s="69"/>
      <c r="E2" s="79" t="s">
        <v>46</v>
      </c>
      <c r="F2" s="80"/>
      <c r="G2" s="80"/>
      <c r="H2" s="80"/>
      <c r="I2" s="80"/>
      <c r="J2" s="81"/>
      <c r="L2" s="82" t="s">
        <v>47</v>
      </c>
      <c r="M2" s="83"/>
      <c r="N2" s="83"/>
      <c r="O2" s="83"/>
      <c r="P2" s="83"/>
      <c r="Q2" s="83"/>
      <c r="R2" s="84"/>
      <c r="T2" s="85"/>
      <c r="U2" s="85"/>
      <c r="V2" s="85"/>
      <c r="W2" s="85"/>
      <c r="X2"/>
      <c r="Y2" s="86" t="s">
        <v>48</v>
      </c>
      <c r="Z2" s="87"/>
      <c r="AA2" s="88"/>
      <c r="AC2" s="89" t="s">
        <v>49</v>
      </c>
      <c r="AD2" s="90"/>
      <c r="AE2" s="91" t="s">
        <v>50</v>
      </c>
      <c r="AF2"/>
    </row>
    <row r="3" spans="1:32" ht="37.5" customHeight="1" thickBot="1" x14ac:dyDescent="0.45">
      <c r="A3" s="92" t="s">
        <v>51</v>
      </c>
      <c r="B3" s="92" t="s">
        <v>52</v>
      </c>
      <c r="C3" s="92" t="s">
        <v>53</v>
      </c>
      <c r="D3" s="92" t="s">
        <v>54</v>
      </c>
      <c r="E3" s="93" t="s">
        <v>55</v>
      </c>
      <c r="F3" s="93" t="s">
        <v>56</v>
      </c>
      <c r="G3" s="93" t="s">
        <v>57</v>
      </c>
      <c r="H3" s="94" t="s">
        <v>58</v>
      </c>
      <c r="I3" s="94" t="s">
        <v>59</v>
      </c>
      <c r="J3" s="94" t="s">
        <v>60</v>
      </c>
      <c r="K3" s="95"/>
      <c r="L3" s="96" t="s">
        <v>61</v>
      </c>
      <c r="M3" s="96" t="s">
        <v>62</v>
      </c>
      <c r="N3" s="96" t="s">
        <v>63</v>
      </c>
      <c r="O3" s="97" t="s">
        <v>64</v>
      </c>
      <c r="P3" s="97" t="s">
        <v>65</v>
      </c>
      <c r="Q3" s="96" t="s">
        <v>66</v>
      </c>
      <c r="R3" s="98" t="s">
        <v>67</v>
      </c>
      <c r="S3" s="99"/>
      <c r="T3" s="100" t="s">
        <v>68</v>
      </c>
      <c r="U3" s="101" t="s">
        <v>69</v>
      </c>
      <c r="V3" s="101" t="s">
        <v>70</v>
      </c>
      <c r="W3" s="101" t="s">
        <v>71</v>
      </c>
      <c r="X3"/>
      <c r="Y3" s="102" t="s">
        <v>72</v>
      </c>
      <c r="Z3" s="102" t="s">
        <v>73</v>
      </c>
      <c r="AA3" s="102" t="s">
        <v>74</v>
      </c>
      <c r="AB3"/>
      <c r="AC3" s="103" t="s">
        <v>46</v>
      </c>
      <c r="AD3" s="103" t="s">
        <v>47</v>
      </c>
      <c r="AE3" s="104"/>
      <c r="AF3"/>
    </row>
    <row r="4" spans="1:32" ht="24.95" customHeight="1" thickTop="1" x14ac:dyDescent="0.4">
      <c r="A4" s="105">
        <v>1</v>
      </c>
      <c r="B4" s="106" t="s">
        <v>198</v>
      </c>
      <c r="C4" s="106" t="s">
        <v>199</v>
      </c>
      <c r="D4" s="106" t="s">
        <v>77</v>
      </c>
      <c r="E4" s="106" t="s">
        <v>78</v>
      </c>
      <c r="F4" s="106" t="s">
        <v>200</v>
      </c>
      <c r="G4" s="106">
        <v>42</v>
      </c>
      <c r="H4" s="107">
        <v>2</v>
      </c>
      <c r="I4" s="108">
        <v>2</v>
      </c>
      <c r="J4" s="109">
        <v>4</v>
      </c>
      <c r="K4" s="110"/>
      <c r="L4" s="111"/>
      <c r="M4" s="111"/>
      <c r="N4" s="112" t="s">
        <v>80</v>
      </c>
      <c r="O4" s="112">
        <v>5100</v>
      </c>
      <c r="P4" s="112"/>
      <c r="Q4" s="111"/>
      <c r="R4" s="113">
        <v>2</v>
      </c>
      <c r="S4" s="114"/>
      <c r="T4" s="115"/>
      <c r="U4" s="115"/>
      <c r="V4" s="116">
        <f t="shared" ref="V4:V67" si="0">T4*R4</f>
        <v>0</v>
      </c>
      <c r="W4" s="116">
        <f t="shared" ref="W4:W67" si="1">U4*R4</f>
        <v>0</v>
      </c>
      <c r="X4" s="117"/>
      <c r="Y4" s="109">
        <v>9</v>
      </c>
      <c r="Z4" s="109">
        <v>24</v>
      </c>
      <c r="AA4" s="109">
        <v>12</v>
      </c>
      <c r="AB4" s="117"/>
      <c r="AC4" s="118">
        <f>G4*J4*Y4*Z4*AA4/1000*$AB$1</f>
        <v>12628.224</v>
      </c>
      <c r="AD4" s="118">
        <f>Q4*R4*Y4*Z4*AA4/1000*$AB$1</f>
        <v>0</v>
      </c>
      <c r="AE4" s="118">
        <f t="shared" ref="AE4:AE67" si="2">AC4-AD4</f>
        <v>12628.224</v>
      </c>
      <c r="AF4"/>
    </row>
    <row r="5" spans="1:32" ht="24.95" customHeight="1" x14ac:dyDescent="0.4">
      <c r="A5" s="105">
        <v>2</v>
      </c>
      <c r="B5" s="106" t="s">
        <v>198</v>
      </c>
      <c r="C5" s="106" t="s">
        <v>201</v>
      </c>
      <c r="D5" s="106" t="s">
        <v>77</v>
      </c>
      <c r="E5" s="106" t="s">
        <v>78</v>
      </c>
      <c r="F5" s="106" t="s">
        <v>200</v>
      </c>
      <c r="G5" s="106">
        <v>42</v>
      </c>
      <c r="H5" s="107">
        <v>2</v>
      </c>
      <c r="I5" s="108">
        <v>2</v>
      </c>
      <c r="J5" s="109">
        <v>4</v>
      </c>
      <c r="K5" s="110"/>
      <c r="L5" s="111"/>
      <c r="M5" s="111"/>
      <c r="N5" s="112" t="s">
        <v>80</v>
      </c>
      <c r="O5" s="112">
        <v>5100</v>
      </c>
      <c r="P5" s="112"/>
      <c r="Q5" s="111"/>
      <c r="R5" s="113">
        <v>2</v>
      </c>
      <c r="S5" s="114"/>
      <c r="T5" s="115"/>
      <c r="U5" s="115"/>
      <c r="V5" s="116">
        <f t="shared" si="0"/>
        <v>0</v>
      </c>
      <c r="W5" s="116">
        <f t="shared" si="1"/>
        <v>0</v>
      </c>
      <c r="X5" s="117"/>
      <c r="Y5" s="109">
        <v>9</v>
      </c>
      <c r="Z5" s="109">
        <v>24</v>
      </c>
      <c r="AA5" s="109">
        <v>12</v>
      </c>
      <c r="AB5" s="117"/>
      <c r="AC5" s="118">
        <f t="shared" ref="AC5:AC68" si="3">G5*J5*Y5*Z5*AA5/1000*$AB$1</f>
        <v>12628.224</v>
      </c>
      <c r="AD5" s="118">
        <f t="shared" ref="AD5:AD68" si="4">Q5*R5*Y5*Z5*AA5/1000*$AB$1</f>
        <v>0</v>
      </c>
      <c r="AE5" s="118">
        <f t="shared" si="2"/>
        <v>12628.224</v>
      </c>
      <c r="AF5"/>
    </row>
    <row r="6" spans="1:32" ht="24.95" customHeight="1" x14ac:dyDescent="0.4">
      <c r="A6" s="105">
        <v>3</v>
      </c>
      <c r="B6" s="106" t="s">
        <v>92</v>
      </c>
      <c r="C6" s="106" t="s">
        <v>202</v>
      </c>
      <c r="D6" s="106" t="s">
        <v>77</v>
      </c>
      <c r="E6" s="106" t="s">
        <v>78</v>
      </c>
      <c r="F6" s="106" t="s">
        <v>91</v>
      </c>
      <c r="G6" s="106">
        <v>42</v>
      </c>
      <c r="H6" s="107">
        <v>20</v>
      </c>
      <c r="I6" s="108">
        <v>1</v>
      </c>
      <c r="J6" s="109">
        <v>20</v>
      </c>
      <c r="K6" s="110"/>
      <c r="L6" s="111"/>
      <c r="M6" s="111"/>
      <c r="N6" s="112" t="s">
        <v>80</v>
      </c>
      <c r="O6" s="112">
        <v>2500</v>
      </c>
      <c r="P6" s="112"/>
      <c r="Q6" s="111"/>
      <c r="R6" s="113">
        <v>20</v>
      </c>
      <c r="S6" s="114"/>
      <c r="T6" s="115"/>
      <c r="U6" s="115"/>
      <c r="V6" s="116">
        <f t="shared" si="0"/>
        <v>0</v>
      </c>
      <c r="W6" s="116">
        <f t="shared" si="1"/>
        <v>0</v>
      </c>
      <c r="X6" s="117"/>
      <c r="Y6" s="109">
        <v>9</v>
      </c>
      <c r="Z6" s="109">
        <v>24</v>
      </c>
      <c r="AA6" s="109">
        <v>12</v>
      </c>
      <c r="AB6" s="117"/>
      <c r="AC6" s="118">
        <f t="shared" si="3"/>
        <v>63141.120000000003</v>
      </c>
      <c r="AD6" s="118">
        <f t="shared" si="4"/>
        <v>0</v>
      </c>
      <c r="AE6" s="118">
        <f t="shared" si="2"/>
        <v>63141.120000000003</v>
      </c>
      <c r="AF6"/>
    </row>
    <row r="7" spans="1:32" ht="24.95" customHeight="1" x14ac:dyDescent="0.4">
      <c r="A7" s="105">
        <v>4</v>
      </c>
      <c r="B7" s="106" t="s">
        <v>92</v>
      </c>
      <c r="C7" s="106" t="s">
        <v>202</v>
      </c>
      <c r="D7" s="106" t="s">
        <v>77</v>
      </c>
      <c r="E7" s="106" t="s">
        <v>78</v>
      </c>
      <c r="F7" s="106" t="s">
        <v>203</v>
      </c>
      <c r="G7" s="106">
        <v>42</v>
      </c>
      <c r="H7" s="107">
        <v>5</v>
      </c>
      <c r="I7" s="108">
        <v>1</v>
      </c>
      <c r="J7" s="109">
        <v>5</v>
      </c>
      <c r="K7" s="110"/>
      <c r="L7" s="111"/>
      <c r="M7" s="111"/>
      <c r="N7" s="112" t="s">
        <v>80</v>
      </c>
      <c r="O7" s="112">
        <v>2400</v>
      </c>
      <c r="P7" s="112"/>
      <c r="Q7" s="111"/>
      <c r="R7" s="113">
        <v>5</v>
      </c>
      <c r="S7" s="114"/>
      <c r="T7" s="115"/>
      <c r="U7" s="115"/>
      <c r="V7" s="116">
        <f t="shared" si="0"/>
        <v>0</v>
      </c>
      <c r="W7" s="116">
        <f t="shared" si="1"/>
        <v>0</v>
      </c>
      <c r="X7" s="117"/>
      <c r="Y7" s="109">
        <v>9</v>
      </c>
      <c r="Z7" s="109">
        <v>24</v>
      </c>
      <c r="AA7" s="109">
        <v>12</v>
      </c>
      <c r="AB7" s="117"/>
      <c r="AC7" s="118">
        <f t="shared" si="3"/>
        <v>15785.28</v>
      </c>
      <c r="AD7" s="118">
        <f t="shared" si="4"/>
        <v>0</v>
      </c>
      <c r="AE7" s="118">
        <f t="shared" si="2"/>
        <v>15785.28</v>
      </c>
      <c r="AF7"/>
    </row>
    <row r="8" spans="1:32" ht="24.95" customHeight="1" x14ac:dyDescent="0.4">
      <c r="A8" s="105">
        <v>5</v>
      </c>
      <c r="B8" s="106" t="s">
        <v>92</v>
      </c>
      <c r="C8" s="106" t="s">
        <v>202</v>
      </c>
      <c r="D8" s="106" t="s">
        <v>77</v>
      </c>
      <c r="E8" s="106" t="s">
        <v>78</v>
      </c>
      <c r="F8" s="106" t="s">
        <v>203</v>
      </c>
      <c r="G8" s="106">
        <v>42</v>
      </c>
      <c r="H8" s="107">
        <v>3</v>
      </c>
      <c r="I8" s="108">
        <v>2</v>
      </c>
      <c r="J8" s="109">
        <v>6</v>
      </c>
      <c r="K8" s="110"/>
      <c r="L8" s="111"/>
      <c r="M8" s="111"/>
      <c r="N8" s="112" t="s">
        <v>80</v>
      </c>
      <c r="O8" s="112">
        <v>4900</v>
      </c>
      <c r="P8" s="112"/>
      <c r="Q8" s="111"/>
      <c r="R8" s="113">
        <v>3</v>
      </c>
      <c r="S8" s="114"/>
      <c r="T8" s="115"/>
      <c r="U8" s="115"/>
      <c r="V8" s="116">
        <f t="shared" si="0"/>
        <v>0</v>
      </c>
      <c r="W8" s="116">
        <f t="shared" si="1"/>
        <v>0</v>
      </c>
      <c r="X8" s="117"/>
      <c r="Y8" s="109">
        <v>9</v>
      </c>
      <c r="Z8" s="109">
        <v>24</v>
      </c>
      <c r="AA8" s="109">
        <v>12</v>
      </c>
      <c r="AB8" s="117"/>
      <c r="AC8" s="118">
        <f t="shared" si="3"/>
        <v>18942.335999999999</v>
      </c>
      <c r="AD8" s="118">
        <f t="shared" si="4"/>
        <v>0</v>
      </c>
      <c r="AE8" s="118">
        <f t="shared" si="2"/>
        <v>18942.335999999999</v>
      </c>
      <c r="AF8"/>
    </row>
    <row r="9" spans="1:32" ht="24.95" customHeight="1" x14ac:dyDescent="0.4">
      <c r="A9" s="105">
        <v>6</v>
      </c>
      <c r="B9" s="106" t="s">
        <v>92</v>
      </c>
      <c r="C9" s="106" t="s">
        <v>204</v>
      </c>
      <c r="D9" s="106" t="s">
        <v>77</v>
      </c>
      <c r="E9" s="106" t="s">
        <v>78</v>
      </c>
      <c r="F9" s="106" t="s">
        <v>203</v>
      </c>
      <c r="G9" s="106">
        <v>42</v>
      </c>
      <c r="H9" s="107">
        <v>1</v>
      </c>
      <c r="I9" s="108">
        <v>2</v>
      </c>
      <c r="J9" s="109">
        <v>2</v>
      </c>
      <c r="K9" s="110"/>
      <c r="L9" s="111"/>
      <c r="M9" s="111"/>
      <c r="N9" s="112" t="s">
        <v>80</v>
      </c>
      <c r="O9" s="112">
        <v>4900</v>
      </c>
      <c r="P9" s="112"/>
      <c r="Q9" s="111"/>
      <c r="R9" s="113">
        <v>1</v>
      </c>
      <c r="S9" s="114"/>
      <c r="T9" s="115"/>
      <c r="U9" s="115"/>
      <c r="V9" s="116">
        <f t="shared" si="0"/>
        <v>0</v>
      </c>
      <c r="W9" s="116">
        <f t="shared" si="1"/>
        <v>0</v>
      </c>
      <c r="X9" s="117"/>
      <c r="Y9" s="109">
        <v>9</v>
      </c>
      <c r="Z9" s="109">
        <v>24</v>
      </c>
      <c r="AA9" s="109">
        <v>12</v>
      </c>
      <c r="AB9" s="117"/>
      <c r="AC9" s="118">
        <f t="shared" si="3"/>
        <v>6314.1120000000001</v>
      </c>
      <c r="AD9" s="118">
        <f t="shared" si="4"/>
        <v>0</v>
      </c>
      <c r="AE9" s="118">
        <f t="shared" si="2"/>
        <v>6314.1120000000001</v>
      </c>
      <c r="AF9"/>
    </row>
    <row r="10" spans="1:32" ht="24.95" customHeight="1" x14ac:dyDescent="0.4">
      <c r="A10" s="105">
        <v>7</v>
      </c>
      <c r="B10" s="106" t="s">
        <v>92</v>
      </c>
      <c r="C10" s="106" t="s">
        <v>199</v>
      </c>
      <c r="D10" s="106" t="s">
        <v>77</v>
      </c>
      <c r="E10" s="106" t="s">
        <v>78</v>
      </c>
      <c r="F10" s="106" t="s">
        <v>200</v>
      </c>
      <c r="G10" s="106">
        <v>42</v>
      </c>
      <c r="H10" s="107">
        <v>1</v>
      </c>
      <c r="I10" s="108">
        <v>2</v>
      </c>
      <c r="J10" s="109">
        <v>2</v>
      </c>
      <c r="K10" s="110"/>
      <c r="L10" s="111"/>
      <c r="M10" s="111"/>
      <c r="N10" s="112" t="s">
        <v>80</v>
      </c>
      <c r="O10" s="112">
        <v>5100</v>
      </c>
      <c r="P10" s="112"/>
      <c r="Q10" s="111"/>
      <c r="R10" s="113">
        <v>1</v>
      </c>
      <c r="S10" s="114"/>
      <c r="T10" s="115"/>
      <c r="U10" s="115"/>
      <c r="V10" s="116">
        <f t="shared" si="0"/>
        <v>0</v>
      </c>
      <c r="W10" s="116">
        <f t="shared" si="1"/>
        <v>0</v>
      </c>
      <c r="X10" s="117"/>
      <c r="Y10" s="109">
        <v>9</v>
      </c>
      <c r="Z10" s="109">
        <v>24</v>
      </c>
      <c r="AA10" s="109">
        <v>12</v>
      </c>
      <c r="AB10" s="117"/>
      <c r="AC10" s="118">
        <f t="shared" si="3"/>
        <v>6314.1120000000001</v>
      </c>
      <c r="AD10" s="118">
        <f t="shared" si="4"/>
        <v>0</v>
      </c>
      <c r="AE10" s="118">
        <f t="shared" si="2"/>
        <v>6314.1120000000001</v>
      </c>
      <c r="AF10"/>
    </row>
    <row r="11" spans="1:32" ht="24.95" customHeight="1" x14ac:dyDescent="0.4">
      <c r="A11" s="105">
        <v>8</v>
      </c>
      <c r="B11" s="106" t="s">
        <v>92</v>
      </c>
      <c r="C11" s="106" t="s">
        <v>205</v>
      </c>
      <c r="D11" s="106" t="s">
        <v>77</v>
      </c>
      <c r="E11" s="106" t="s">
        <v>78</v>
      </c>
      <c r="F11" s="106" t="s">
        <v>91</v>
      </c>
      <c r="G11" s="106">
        <v>42</v>
      </c>
      <c r="H11" s="107">
        <v>5</v>
      </c>
      <c r="I11" s="108">
        <v>1</v>
      </c>
      <c r="J11" s="109">
        <v>5</v>
      </c>
      <c r="K11" s="110"/>
      <c r="L11" s="111"/>
      <c r="M11" s="111"/>
      <c r="N11" s="112" t="s">
        <v>80</v>
      </c>
      <c r="O11" s="112">
        <v>2500</v>
      </c>
      <c r="P11" s="112"/>
      <c r="Q11" s="111"/>
      <c r="R11" s="113">
        <v>5</v>
      </c>
      <c r="S11" s="114"/>
      <c r="T11" s="115"/>
      <c r="U11" s="115"/>
      <c r="V11" s="116">
        <f t="shared" si="0"/>
        <v>0</v>
      </c>
      <c r="W11" s="116">
        <f t="shared" si="1"/>
        <v>0</v>
      </c>
      <c r="X11" s="117"/>
      <c r="Y11" s="109">
        <v>9</v>
      </c>
      <c r="Z11" s="109">
        <v>24</v>
      </c>
      <c r="AA11" s="109">
        <v>12</v>
      </c>
      <c r="AB11" s="117"/>
      <c r="AC11" s="118">
        <f t="shared" si="3"/>
        <v>15785.28</v>
      </c>
      <c r="AD11" s="118">
        <f t="shared" si="4"/>
        <v>0</v>
      </c>
      <c r="AE11" s="118">
        <f t="shared" si="2"/>
        <v>15785.28</v>
      </c>
      <c r="AF11"/>
    </row>
    <row r="12" spans="1:32" ht="24.95" customHeight="1" x14ac:dyDescent="0.4">
      <c r="A12" s="105">
        <v>9</v>
      </c>
      <c r="B12" s="106" t="s">
        <v>92</v>
      </c>
      <c r="C12" s="106" t="s">
        <v>205</v>
      </c>
      <c r="D12" s="106" t="s">
        <v>77</v>
      </c>
      <c r="E12" s="106" t="s">
        <v>78</v>
      </c>
      <c r="F12" s="106" t="s">
        <v>203</v>
      </c>
      <c r="G12" s="106">
        <v>42</v>
      </c>
      <c r="H12" s="107">
        <v>1</v>
      </c>
      <c r="I12" s="108">
        <v>1</v>
      </c>
      <c r="J12" s="109">
        <v>1</v>
      </c>
      <c r="K12" s="110"/>
      <c r="L12" s="111"/>
      <c r="M12" s="111"/>
      <c r="N12" s="112" t="s">
        <v>80</v>
      </c>
      <c r="O12" s="112">
        <v>2400</v>
      </c>
      <c r="P12" s="112"/>
      <c r="Q12" s="111"/>
      <c r="R12" s="113">
        <v>1</v>
      </c>
      <c r="S12" s="114"/>
      <c r="T12" s="115"/>
      <c r="U12" s="115"/>
      <c r="V12" s="116">
        <f t="shared" si="0"/>
        <v>0</v>
      </c>
      <c r="W12" s="116">
        <f t="shared" si="1"/>
        <v>0</v>
      </c>
      <c r="X12" s="117"/>
      <c r="Y12" s="109">
        <v>9</v>
      </c>
      <c r="Z12" s="109">
        <v>24</v>
      </c>
      <c r="AA12" s="109">
        <v>12</v>
      </c>
      <c r="AB12" s="117"/>
      <c r="AC12" s="118">
        <f t="shared" si="3"/>
        <v>3157.056</v>
      </c>
      <c r="AD12" s="118">
        <f t="shared" si="4"/>
        <v>0</v>
      </c>
      <c r="AE12" s="118">
        <f t="shared" si="2"/>
        <v>3157.056</v>
      </c>
      <c r="AF12"/>
    </row>
    <row r="13" spans="1:32" ht="24.95" customHeight="1" x14ac:dyDescent="0.4">
      <c r="A13" s="105">
        <v>10</v>
      </c>
      <c r="B13" s="106" t="s">
        <v>92</v>
      </c>
      <c r="C13" s="106" t="s">
        <v>206</v>
      </c>
      <c r="D13" s="106" t="s">
        <v>77</v>
      </c>
      <c r="E13" s="106" t="s">
        <v>78</v>
      </c>
      <c r="F13" s="106" t="s">
        <v>91</v>
      </c>
      <c r="G13" s="106">
        <v>42</v>
      </c>
      <c r="H13" s="107">
        <v>1</v>
      </c>
      <c r="I13" s="108">
        <v>2</v>
      </c>
      <c r="J13" s="109">
        <v>2</v>
      </c>
      <c r="K13" s="110"/>
      <c r="L13" s="111"/>
      <c r="M13" s="111"/>
      <c r="N13" s="112" t="s">
        <v>80</v>
      </c>
      <c r="O13" s="112">
        <v>2500</v>
      </c>
      <c r="P13" s="112"/>
      <c r="Q13" s="111"/>
      <c r="R13" s="113">
        <v>2</v>
      </c>
      <c r="S13" s="114"/>
      <c r="T13" s="115"/>
      <c r="U13" s="115"/>
      <c r="V13" s="116">
        <f t="shared" si="0"/>
        <v>0</v>
      </c>
      <c r="W13" s="116">
        <f t="shared" si="1"/>
        <v>0</v>
      </c>
      <c r="X13" s="117"/>
      <c r="Y13" s="109">
        <v>9</v>
      </c>
      <c r="Z13" s="109">
        <v>24</v>
      </c>
      <c r="AA13" s="109">
        <v>12</v>
      </c>
      <c r="AB13" s="117"/>
      <c r="AC13" s="118">
        <f t="shared" si="3"/>
        <v>6314.1120000000001</v>
      </c>
      <c r="AD13" s="118">
        <f t="shared" si="4"/>
        <v>0</v>
      </c>
      <c r="AE13" s="118">
        <f t="shared" si="2"/>
        <v>6314.1120000000001</v>
      </c>
      <c r="AF13"/>
    </row>
    <row r="14" spans="1:32" ht="24.95" customHeight="1" x14ac:dyDescent="0.4">
      <c r="A14" s="105">
        <v>11</v>
      </c>
      <c r="B14" s="106" t="s">
        <v>92</v>
      </c>
      <c r="C14" s="106" t="s">
        <v>206</v>
      </c>
      <c r="D14" s="106" t="s">
        <v>77</v>
      </c>
      <c r="E14" s="106" t="s">
        <v>78</v>
      </c>
      <c r="F14" s="106" t="s">
        <v>203</v>
      </c>
      <c r="G14" s="106">
        <v>42</v>
      </c>
      <c r="H14" s="107">
        <v>1</v>
      </c>
      <c r="I14" s="108">
        <v>2</v>
      </c>
      <c r="J14" s="109">
        <v>2</v>
      </c>
      <c r="K14" s="110"/>
      <c r="L14" s="111"/>
      <c r="M14" s="111"/>
      <c r="N14" s="112" t="s">
        <v>80</v>
      </c>
      <c r="O14" s="112">
        <v>4900</v>
      </c>
      <c r="P14" s="112"/>
      <c r="Q14" s="111"/>
      <c r="R14" s="113">
        <v>1</v>
      </c>
      <c r="S14" s="114"/>
      <c r="T14" s="115"/>
      <c r="U14" s="115"/>
      <c r="V14" s="116">
        <f t="shared" si="0"/>
        <v>0</v>
      </c>
      <c r="W14" s="116">
        <f t="shared" si="1"/>
        <v>0</v>
      </c>
      <c r="X14" s="117"/>
      <c r="Y14" s="109">
        <v>9</v>
      </c>
      <c r="Z14" s="109">
        <v>24</v>
      </c>
      <c r="AA14" s="109">
        <v>12</v>
      </c>
      <c r="AB14" s="117"/>
      <c r="AC14" s="118">
        <f t="shared" si="3"/>
        <v>6314.1120000000001</v>
      </c>
      <c r="AD14" s="118">
        <f t="shared" si="4"/>
        <v>0</v>
      </c>
      <c r="AE14" s="118">
        <f t="shared" si="2"/>
        <v>6314.1120000000001</v>
      </c>
      <c r="AF14"/>
    </row>
    <row r="15" spans="1:32" ht="24.95" customHeight="1" x14ac:dyDescent="0.4">
      <c r="A15" s="105">
        <v>12</v>
      </c>
      <c r="B15" s="106" t="s">
        <v>92</v>
      </c>
      <c r="C15" s="106" t="s">
        <v>207</v>
      </c>
      <c r="D15" s="106" t="s">
        <v>77</v>
      </c>
      <c r="E15" s="106" t="s">
        <v>78</v>
      </c>
      <c r="F15" s="106" t="s">
        <v>91</v>
      </c>
      <c r="G15" s="106">
        <v>42</v>
      </c>
      <c r="H15" s="107">
        <v>3</v>
      </c>
      <c r="I15" s="108">
        <v>1</v>
      </c>
      <c r="J15" s="109">
        <v>3</v>
      </c>
      <c r="K15" s="110"/>
      <c r="L15" s="111"/>
      <c r="M15" s="111"/>
      <c r="N15" s="112" t="s">
        <v>80</v>
      </c>
      <c r="O15" s="112">
        <v>2500</v>
      </c>
      <c r="P15" s="112"/>
      <c r="Q15" s="111"/>
      <c r="R15" s="113">
        <v>3</v>
      </c>
      <c r="S15" s="114"/>
      <c r="T15" s="115"/>
      <c r="U15" s="115"/>
      <c r="V15" s="116">
        <f t="shared" si="0"/>
        <v>0</v>
      </c>
      <c r="W15" s="116">
        <f t="shared" si="1"/>
        <v>0</v>
      </c>
      <c r="X15" s="117"/>
      <c r="Y15" s="109">
        <v>9</v>
      </c>
      <c r="Z15" s="109">
        <v>24</v>
      </c>
      <c r="AA15" s="109">
        <v>12</v>
      </c>
      <c r="AB15" s="117"/>
      <c r="AC15" s="118">
        <f t="shared" si="3"/>
        <v>9471.1679999999997</v>
      </c>
      <c r="AD15" s="118">
        <f t="shared" si="4"/>
        <v>0</v>
      </c>
      <c r="AE15" s="118">
        <f t="shared" si="2"/>
        <v>9471.1679999999997</v>
      </c>
      <c r="AF15"/>
    </row>
    <row r="16" spans="1:32" ht="24.95" customHeight="1" x14ac:dyDescent="0.4">
      <c r="A16" s="105">
        <v>13</v>
      </c>
      <c r="B16" s="106" t="s">
        <v>92</v>
      </c>
      <c r="C16" s="106" t="s">
        <v>207</v>
      </c>
      <c r="D16" s="106" t="s">
        <v>77</v>
      </c>
      <c r="E16" s="106" t="s">
        <v>78</v>
      </c>
      <c r="F16" s="106" t="s">
        <v>203</v>
      </c>
      <c r="G16" s="106">
        <v>42</v>
      </c>
      <c r="H16" s="107">
        <v>1</v>
      </c>
      <c r="I16" s="108">
        <v>1</v>
      </c>
      <c r="J16" s="109">
        <v>1</v>
      </c>
      <c r="K16" s="110"/>
      <c r="L16" s="111"/>
      <c r="M16" s="111"/>
      <c r="N16" s="112" t="s">
        <v>80</v>
      </c>
      <c r="O16" s="112">
        <v>2400</v>
      </c>
      <c r="P16" s="112"/>
      <c r="Q16" s="111"/>
      <c r="R16" s="113">
        <v>1</v>
      </c>
      <c r="S16" s="114"/>
      <c r="T16" s="115"/>
      <c r="U16" s="115"/>
      <c r="V16" s="116">
        <f t="shared" si="0"/>
        <v>0</v>
      </c>
      <c r="W16" s="116">
        <f t="shared" si="1"/>
        <v>0</v>
      </c>
      <c r="X16" s="117"/>
      <c r="Y16" s="109">
        <v>9</v>
      </c>
      <c r="Z16" s="109">
        <v>24</v>
      </c>
      <c r="AA16" s="109">
        <v>12</v>
      </c>
      <c r="AB16" s="117"/>
      <c r="AC16" s="118">
        <f t="shared" si="3"/>
        <v>3157.056</v>
      </c>
      <c r="AD16" s="118">
        <f t="shared" si="4"/>
        <v>0</v>
      </c>
      <c r="AE16" s="118">
        <f t="shared" si="2"/>
        <v>3157.056</v>
      </c>
      <c r="AF16"/>
    </row>
    <row r="17" spans="1:32" ht="24.95" customHeight="1" x14ac:dyDescent="0.4">
      <c r="A17" s="105">
        <v>14</v>
      </c>
      <c r="B17" s="106" t="s">
        <v>92</v>
      </c>
      <c r="C17" s="106" t="s">
        <v>208</v>
      </c>
      <c r="D17" s="106" t="s">
        <v>77</v>
      </c>
      <c r="E17" s="106" t="s">
        <v>78</v>
      </c>
      <c r="F17" s="106" t="s">
        <v>91</v>
      </c>
      <c r="G17" s="106">
        <v>42</v>
      </c>
      <c r="H17" s="107">
        <v>9</v>
      </c>
      <c r="I17" s="108">
        <v>1</v>
      </c>
      <c r="J17" s="109">
        <v>9</v>
      </c>
      <c r="K17" s="110"/>
      <c r="L17" s="111"/>
      <c r="M17" s="111"/>
      <c r="N17" s="112" t="s">
        <v>80</v>
      </c>
      <c r="O17" s="112">
        <v>2500</v>
      </c>
      <c r="P17" s="112"/>
      <c r="Q17" s="111"/>
      <c r="R17" s="113">
        <v>9</v>
      </c>
      <c r="S17" s="114"/>
      <c r="T17" s="115"/>
      <c r="U17" s="115"/>
      <c r="V17" s="116">
        <f t="shared" si="0"/>
        <v>0</v>
      </c>
      <c r="W17" s="116">
        <f t="shared" si="1"/>
        <v>0</v>
      </c>
      <c r="X17" s="117"/>
      <c r="Y17" s="109">
        <v>9</v>
      </c>
      <c r="Z17" s="109">
        <v>24</v>
      </c>
      <c r="AA17" s="109">
        <v>12</v>
      </c>
      <c r="AB17" s="117"/>
      <c r="AC17" s="118">
        <f t="shared" si="3"/>
        <v>28413.503999999997</v>
      </c>
      <c r="AD17" s="118">
        <f t="shared" si="4"/>
        <v>0</v>
      </c>
      <c r="AE17" s="118">
        <f t="shared" si="2"/>
        <v>28413.503999999997</v>
      </c>
      <c r="AF17"/>
    </row>
    <row r="18" spans="1:32" ht="24.95" customHeight="1" x14ac:dyDescent="0.4">
      <c r="A18" s="105">
        <v>15</v>
      </c>
      <c r="B18" s="106" t="s">
        <v>92</v>
      </c>
      <c r="C18" s="106" t="s">
        <v>208</v>
      </c>
      <c r="D18" s="106" t="s">
        <v>77</v>
      </c>
      <c r="E18" s="106" t="s">
        <v>78</v>
      </c>
      <c r="F18" s="106" t="s">
        <v>203</v>
      </c>
      <c r="G18" s="106">
        <v>42</v>
      </c>
      <c r="H18" s="107">
        <v>6</v>
      </c>
      <c r="I18" s="108">
        <v>1</v>
      </c>
      <c r="J18" s="109">
        <v>6</v>
      </c>
      <c r="K18" s="110"/>
      <c r="L18" s="111"/>
      <c r="M18" s="111"/>
      <c r="N18" s="112" t="s">
        <v>80</v>
      </c>
      <c r="O18" s="112">
        <v>2400</v>
      </c>
      <c r="P18" s="112"/>
      <c r="Q18" s="111"/>
      <c r="R18" s="113">
        <v>6</v>
      </c>
      <c r="S18" s="114"/>
      <c r="T18" s="115"/>
      <c r="U18" s="115"/>
      <c r="V18" s="116">
        <f t="shared" si="0"/>
        <v>0</v>
      </c>
      <c r="W18" s="116">
        <f t="shared" si="1"/>
        <v>0</v>
      </c>
      <c r="X18" s="117"/>
      <c r="Y18" s="109">
        <v>9</v>
      </c>
      <c r="Z18" s="109">
        <v>24</v>
      </c>
      <c r="AA18" s="109">
        <v>12</v>
      </c>
      <c r="AB18" s="117"/>
      <c r="AC18" s="118">
        <f t="shared" si="3"/>
        <v>18942.335999999999</v>
      </c>
      <c r="AD18" s="118">
        <f t="shared" si="4"/>
        <v>0</v>
      </c>
      <c r="AE18" s="118">
        <f t="shared" si="2"/>
        <v>18942.335999999999</v>
      </c>
      <c r="AF18"/>
    </row>
    <row r="19" spans="1:32" ht="24.95" customHeight="1" x14ac:dyDescent="0.4">
      <c r="A19" s="105">
        <v>16</v>
      </c>
      <c r="B19" s="106" t="s">
        <v>92</v>
      </c>
      <c r="C19" s="106" t="s">
        <v>208</v>
      </c>
      <c r="D19" s="106" t="s">
        <v>209</v>
      </c>
      <c r="E19" s="106" t="s">
        <v>210</v>
      </c>
      <c r="F19" s="106" t="s">
        <v>211</v>
      </c>
      <c r="G19" s="106">
        <v>315</v>
      </c>
      <c r="H19" s="107">
        <v>5</v>
      </c>
      <c r="I19" s="108">
        <v>1</v>
      </c>
      <c r="J19" s="109">
        <v>5</v>
      </c>
      <c r="K19" s="110"/>
      <c r="L19" s="111"/>
      <c r="M19" s="111"/>
      <c r="N19" s="112" t="s">
        <v>80</v>
      </c>
      <c r="O19" s="112">
        <v>21100</v>
      </c>
      <c r="P19" s="112"/>
      <c r="Q19" s="111"/>
      <c r="R19" s="113">
        <v>5</v>
      </c>
      <c r="S19" s="114"/>
      <c r="T19" s="115"/>
      <c r="U19" s="115"/>
      <c r="V19" s="116">
        <f t="shared" si="0"/>
        <v>0</v>
      </c>
      <c r="W19" s="116">
        <f t="shared" si="1"/>
        <v>0</v>
      </c>
      <c r="X19" s="117"/>
      <c r="Y19" s="109">
        <v>9</v>
      </c>
      <c r="Z19" s="109">
        <v>24</v>
      </c>
      <c r="AA19" s="109">
        <v>12</v>
      </c>
      <c r="AB19" s="117"/>
      <c r="AC19" s="118">
        <f t="shared" si="3"/>
        <v>118389.6</v>
      </c>
      <c r="AD19" s="118">
        <f t="shared" si="4"/>
        <v>0</v>
      </c>
      <c r="AE19" s="118">
        <f t="shared" si="2"/>
        <v>118389.6</v>
      </c>
      <c r="AF19"/>
    </row>
    <row r="20" spans="1:32" ht="24.95" customHeight="1" x14ac:dyDescent="0.4">
      <c r="A20" s="105">
        <v>17</v>
      </c>
      <c r="B20" s="106" t="s">
        <v>92</v>
      </c>
      <c r="C20" s="106" t="s">
        <v>201</v>
      </c>
      <c r="D20" s="106" t="s">
        <v>77</v>
      </c>
      <c r="E20" s="106" t="s">
        <v>78</v>
      </c>
      <c r="F20" s="106" t="s">
        <v>200</v>
      </c>
      <c r="G20" s="106">
        <v>42</v>
      </c>
      <c r="H20" s="107">
        <v>1</v>
      </c>
      <c r="I20" s="108">
        <v>2</v>
      </c>
      <c r="J20" s="109">
        <v>2</v>
      </c>
      <c r="K20" s="110"/>
      <c r="L20" s="111"/>
      <c r="M20" s="111"/>
      <c r="N20" s="112" t="s">
        <v>80</v>
      </c>
      <c r="O20" s="112">
        <v>5100</v>
      </c>
      <c r="P20" s="112"/>
      <c r="Q20" s="111"/>
      <c r="R20" s="113">
        <v>1</v>
      </c>
      <c r="S20" s="114"/>
      <c r="T20" s="115"/>
      <c r="U20" s="115"/>
      <c r="V20" s="116">
        <f t="shared" si="0"/>
        <v>0</v>
      </c>
      <c r="W20" s="116">
        <f t="shared" si="1"/>
        <v>0</v>
      </c>
      <c r="X20" s="117"/>
      <c r="Y20" s="109">
        <v>9</v>
      </c>
      <c r="Z20" s="109">
        <v>24</v>
      </c>
      <c r="AA20" s="109">
        <v>12</v>
      </c>
      <c r="AB20" s="117"/>
      <c r="AC20" s="118">
        <f t="shared" si="3"/>
        <v>6314.1120000000001</v>
      </c>
      <c r="AD20" s="118">
        <f t="shared" si="4"/>
        <v>0</v>
      </c>
      <c r="AE20" s="118">
        <f t="shared" si="2"/>
        <v>6314.1120000000001</v>
      </c>
      <c r="AF20"/>
    </row>
    <row r="21" spans="1:32" ht="24.95" customHeight="1" x14ac:dyDescent="0.4">
      <c r="A21" s="105">
        <v>18</v>
      </c>
      <c r="B21" s="106" t="s">
        <v>92</v>
      </c>
      <c r="C21" s="106" t="s">
        <v>180</v>
      </c>
      <c r="D21" s="106" t="s">
        <v>77</v>
      </c>
      <c r="E21" s="106" t="s">
        <v>78</v>
      </c>
      <c r="F21" s="106" t="s">
        <v>91</v>
      </c>
      <c r="G21" s="106">
        <v>42</v>
      </c>
      <c r="H21" s="107">
        <v>1</v>
      </c>
      <c r="I21" s="108">
        <v>1</v>
      </c>
      <c r="J21" s="109">
        <v>1</v>
      </c>
      <c r="K21" s="110"/>
      <c r="L21" s="111"/>
      <c r="M21" s="111"/>
      <c r="N21" s="112" t="s">
        <v>80</v>
      </c>
      <c r="O21" s="112">
        <v>2500</v>
      </c>
      <c r="P21" s="112"/>
      <c r="Q21" s="111"/>
      <c r="R21" s="113">
        <v>1</v>
      </c>
      <c r="S21" s="114"/>
      <c r="T21" s="115"/>
      <c r="U21" s="115"/>
      <c r="V21" s="116">
        <f t="shared" si="0"/>
        <v>0</v>
      </c>
      <c r="W21" s="116">
        <f t="shared" si="1"/>
        <v>0</v>
      </c>
      <c r="X21" s="117"/>
      <c r="Y21" s="109">
        <v>9</v>
      </c>
      <c r="Z21" s="109">
        <v>24</v>
      </c>
      <c r="AA21" s="109">
        <v>12</v>
      </c>
      <c r="AB21" s="117"/>
      <c r="AC21" s="118">
        <f t="shared" si="3"/>
        <v>3157.056</v>
      </c>
      <c r="AD21" s="118">
        <f t="shared" si="4"/>
        <v>0</v>
      </c>
      <c r="AE21" s="118">
        <f t="shared" si="2"/>
        <v>3157.056</v>
      </c>
      <c r="AF21"/>
    </row>
    <row r="22" spans="1:32" ht="24.95" customHeight="1" x14ac:dyDescent="0.4">
      <c r="A22" s="105">
        <v>19</v>
      </c>
      <c r="B22" s="106" t="s">
        <v>92</v>
      </c>
      <c r="C22" s="106" t="s">
        <v>212</v>
      </c>
      <c r="D22" s="106" t="s">
        <v>77</v>
      </c>
      <c r="E22" s="106" t="s">
        <v>78</v>
      </c>
      <c r="F22" s="106" t="s">
        <v>91</v>
      </c>
      <c r="G22" s="106">
        <v>42</v>
      </c>
      <c r="H22" s="107">
        <v>1</v>
      </c>
      <c r="I22" s="108">
        <v>1</v>
      </c>
      <c r="J22" s="109">
        <v>1</v>
      </c>
      <c r="K22" s="110"/>
      <c r="L22" s="111"/>
      <c r="M22" s="111"/>
      <c r="N22" s="112" t="s">
        <v>80</v>
      </c>
      <c r="O22" s="112">
        <v>2500</v>
      </c>
      <c r="P22" s="112"/>
      <c r="Q22" s="111"/>
      <c r="R22" s="113">
        <v>1</v>
      </c>
      <c r="S22" s="114"/>
      <c r="T22" s="115"/>
      <c r="U22" s="115"/>
      <c r="V22" s="116">
        <f t="shared" si="0"/>
        <v>0</v>
      </c>
      <c r="W22" s="116">
        <f t="shared" si="1"/>
        <v>0</v>
      </c>
      <c r="X22" s="117"/>
      <c r="Y22" s="109">
        <v>9</v>
      </c>
      <c r="Z22" s="109">
        <v>24</v>
      </c>
      <c r="AA22" s="109">
        <v>12</v>
      </c>
      <c r="AB22" s="117"/>
      <c r="AC22" s="118">
        <f t="shared" si="3"/>
        <v>3157.056</v>
      </c>
      <c r="AD22" s="118">
        <f t="shared" si="4"/>
        <v>0</v>
      </c>
      <c r="AE22" s="118">
        <f t="shared" si="2"/>
        <v>3157.056</v>
      </c>
      <c r="AF22"/>
    </row>
    <row r="23" spans="1:32" ht="24.95" customHeight="1" x14ac:dyDescent="0.4">
      <c r="A23" s="105">
        <v>20</v>
      </c>
      <c r="B23" s="106" t="s">
        <v>92</v>
      </c>
      <c r="C23" s="106" t="s">
        <v>176</v>
      </c>
      <c r="D23" s="106" t="s">
        <v>77</v>
      </c>
      <c r="E23" s="106" t="s">
        <v>78</v>
      </c>
      <c r="F23" s="106" t="s">
        <v>91</v>
      </c>
      <c r="G23" s="106">
        <v>42</v>
      </c>
      <c r="H23" s="107">
        <v>15</v>
      </c>
      <c r="I23" s="108">
        <v>1</v>
      </c>
      <c r="J23" s="109">
        <v>15</v>
      </c>
      <c r="K23" s="110"/>
      <c r="L23" s="111"/>
      <c r="M23" s="111"/>
      <c r="N23" s="112" t="s">
        <v>80</v>
      </c>
      <c r="O23" s="112">
        <v>2500</v>
      </c>
      <c r="P23" s="112"/>
      <c r="Q23" s="111"/>
      <c r="R23" s="113">
        <v>15</v>
      </c>
      <c r="S23" s="114"/>
      <c r="T23" s="115"/>
      <c r="U23" s="115"/>
      <c r="V23" s="116">
        <f t="shared" si="0"/>
        <v>0</v>
      </c>
      <c r="W23" s="116">
        <f t="shared" si="1"/>
        <v>0</v>
      </c>
      <c r="X23" s="117"/>
      <c r="Y23" s="109">
        <v>9</v>
      </c>
      <c r="Z23" s="109">
        <v>24</v>
      </c>
      <c r="AA23" s="109">
        <v>12</v>
      </c>
      <c r="AB23" s="117"/>
      <c r="AC23" s="118">
        <f t="shared" si="3"/>
        <v>47355.840000000004</v>
      </c>
      <c r="AD23" s="118">
        <f t="shared" si="4"/>
        <v>0</v>
      </c>
      <c r="AE23" s="118">
        <f t="shared" si="2"/>
        <v>47355.840000000004</v>
      </c>
      <c r="AF23"/>
    </row>
    <row r="24" spans="1:32" ht="24.95" customHeight="1" x14ac:dyDescent="0.4">
      <c r="A24" s="105">
        <v>21</v>
      </c>
      <c r="B24" s="106" t="s">
        <v>92</v>
      </c>
      <c r="C24" s="106" t="s">
        <v>176</v>
      </c>
      <c r="D24" s="106" t="s">
        <v>77</v>
      </c>
      <c r="E24" s="106" t="s">
        <v>78</v>
      </c>
      <c r="F24" s="106" t="s">
        <v>203</v>
      </c>
      <c r="G24" s="106">
        <v>42</v>
      </c>
      <c r="H24" s="107">
        <v>9</v>
      </c>
      <c r="I24" s="108">
        <v>1</v>
      </c>
      <c r="J24" s="109">
        <v>9</v>
      </c>
      <c r="K24" s="110"/>
      <c r="L24" s="111"/>
      <c r="M24" s="111"/>
      <c r="N24" s="112" t="s">
        <v>80</v>
      </c>
      <c r="O24" s="112">
        <v>2400</v>
      </c>
      <c r="P24" s="112"/>
      <c r="Q24" s="111"/>
      <c r="R24" s="113">
        <v>9</v>
      </c>
      <c r="S24" s="114"/>
      <c r="T24" s="115"/>
      <c r="U24" s="115"/>
      <c r="V24" s="116">
        <f t="shared" si="0"/>
        <v>0</v>
      </c>
      <c r="W24" s="116">
        <f t="shared" si="1"/>
        <v>0</v>
      </c>
      <c r="X24" s="117"/>
      <c r="Y24" s="109">
        <v>9</v>
      </c>
      <c r="Z24" s="109">
        <v>24</v>
      </c>
      <c r="AA24" s="109">
        <v>12</v>
      </c>
      <c r="AB24" s="117"/>
      <c r="AC24" s="118">
        <f t="shared" si="3"/>
        <v>28413.503999999997</v>
      </c>
      <c r="AD24" s="118">
        <f t="shared" si="4"/>
        <v>0</v>
      </c>
      <c r="AE24" s="118">
        <f t="shared" si="2"/>
        <v>28413.503999999997</v>
      </c>
      <c r="AF24"/>
    </row>
    <row r="25" spans="1:32" ht="24.95" customHeight="1" x14ac:dyDescent="0.4">
      <c r="A25" s="105">
        <v>22</v>
      </c>
      <c r="B25" s="106" t="s">
        <v>92</v>
      </c>
      <c r="C25" s="106" t="s">
        <v>176</v>
      </c>
      <c r="D25" s="106" t="s">
        <v>209</v>
      </c>
      <c r="E25" s="106" t="s">
        <v>210</v>
      </c>
      <c r="F25" s="106" t="s">
        <v>211</v>
      </c>
      <c r="G25" s="106">
        <v>315</v>
      </c>
      <c r="H25" s="107">
        <v>5</v>
      </c>
      <c r="I25" s="108">
        <v>1</v>
      </c>
      <c r="J25" s="109">
        <v>5</v>
      </c>
      <c r="K25" s="110"/>
      <c r="L25" s="111"/>
      <c r="M25" s="111"/>
      <c r="N25" s="112" t="s">
        <v>80</v>
      </c>
      <c r="O25" s="112">
        <v>21100</v>
      </c>
      <c r="P25" s="112"/>
      <c r="Q25" s="111"/>
      <c r="R25" s="113">
        <v>5</v>
      </c>
      <c r="S25" s="114"/>
      <c r="T25" s="115"/>
      <c r="U25" s="115"/>
      <c r="V25" s="116">
        <f t="shared" si="0"/>
        <v>0</v>
      </c>
      <c r="W25" s="116">
        <f t="shared" si="1"/>
        <v>0</v>
      </c>
      <c r="X25" s="117"/>
      <c r="Y25" s="109">
        <v>9</v>
      </c>
      <c r="Z25" s="109">
        <v>24</v>
      </c>
      <c r="AA25" s="109">
        <v>12</v>
      </c>
      <c r="AB25" s="117"/>
      <c r="AC25" s="118">
        <f t="shared" si="3"/>
        <v>118389.6</v>
      </c>
      <c r="AD25" s="118">
        <f t="shared" si="4"/>
        <v>0</v>
      </c>
      <c r="AE25" s="118">
        <f t="shared" si="2"/>
        <v>118389.6</v>
      </c>
      <c r="AF25"/>
    </row>
    <row r="26" spans="1:32" ht="24.95" customHeight="1" x14ac:dyDescent="0.4">
      <c r="A26" s="105">
        <v>23</v>
      </c>
      <c r="B26" s="106" t="s">
        <v>98</v>
      </c>
      <c r="C26" s="106" t="s">
        <v>194</v>
      </c>
      <c r="D26" s="106" t="s">
        <v>77</v>
      </c>
      <c r="E26" s="106" t="s">
        <v>78</v>
      </c>
      <c r="F26" s="106" t="s">
        <v>110</v>
      </c>
      <c r="G26" s="106">
        <v>42</v>
      </c>
      <c r="H26" s="107">
        <v>4</v>
      </c>
      <c r="I26" s="108">
        <v>1</v>
      </c>
      <c r="J26" s="109">
        <v>4</v>
      </c>
      <c r="K26" s="110"/>
      <c r="L26" s="111"/>
      <c r="M26" s="111"/>
      <c r="N26" s="112" t="s">
        <v>80</v>
      </c>
      <c r="O26" s="112">
        <v>2500</v>
      </c>
      <c r="P26" s="112"/>
      <c r="Q26" s="111"/>
      <c r="R26" s="113">
        <v>4</v>
      </c>
      <c r="S26" s="114"/>
      <c r="T26" s="115"/>
      <c r="U26" s="115"/>
      <c r="V26" s="116">
        <f t="shared" si="0"/>
        <v>0</v>
      </c>
      <c r="W26" s="116">
        <f t="shared" si="1"/>
        <v>0</v>
      </c>
      <c r="X26" s="117"/>
      <c r="Y26" s="109">
        <v>9</v>
      </c>
      <c r="Z26" s="109">
        <v>24</v>
      </c>
      <c r="AA26" s="109">
        <v>12</v>
      </c>
      <c r="AB26" s="117"/>
      <c r="AC26" s="118">
        <f t="shared" si="3"/>
        <v>12628.224</v>
      </c>
      <c r="AD26" s="118">
        <f t="shared" si="4"/>
        <v>0</v>
      </c>
      <c r="AE26" s="118">
        <f t="shared" si="2"/>
        <v>12628.224</v>
      </c>
      <c r="AF26"/>
    </row>
    <row r="27" spans="1:32" ht="24.95" customHeight="1" x14ac:dyDescent="0.4">
      <c r="A27" s="105">
        <v>24</v>
      </c>
      <c r="B27" s="106" t="s">
        <v>98</v>
      </c>
      <c r="C27" s="106" t="s">
        <v>194</v>
      </c>
      <c r="D27" s="106" t="s">
        <v>77</v>
      </c>
      <c r="E27" s="106" t="s">
        <v>78</v>
      </c>
      <c r="F27" s="106" t="s">
        <v>126</v>
      </c>
      <c r="G27" s="106">
        <v>42</v>
      </c>
      <c r="H27" s="107">
        <v>4</v>
      </c>
      <c r="I27" s="108">
        <v>1</v>
      </c>
      <c r="J27" s="109">
        <v>4</v>
      </c>
      <c r="K27" s="110"/>
      <c r="L27" s="111"/>
      <c r="M27" s="111"/>
      <c r="N27" s="112" t="s">
        <v>80</v>
      </c>
      <c r="O27" s="112">
        <v>2500</v>
      </c>
      <c r="P27" s="112"/>
      <c r="Q27" s="111"/>
      <c r="R27" s="113">
        <v>4</v>
      </c>
      <c r="S27" s="114"/>
      <c r="T27" s="115"/>
      <c r="U27" s="115"/>
      <c r="V27" s="116">
        <f t="shared" si="0"/>
        <v>0</v>
      </c>
      <c r="W27" s="116">
        <f t="shared" si="1"/>
        <v>0</v>
      </c>
      <c r="X27" s="117"/>
      <c r="Y27" s="109">
        <v>9</v>
      </c>
      <c r="Z27" s="109">
        <v>24</v>
      </c>
      <c r="AA27" s="109">
        <v>12</v>
      </c>
      <c r="AB27" s="117"/>
      <c r="AC27" s="118">
        <f t="shared" si="3"/>
        <v>12628.224</v>
      </c>
      <c r="AD27" s="118">
        <f t="shared" si="4"/>
        <v>0</v>
      </c>
      <c r="AE27" s="118">
        <f t="shared" si="2"/>
        <v>12628.224</v>
      </c>
      <c r="AF27"/>
    </row>
    <row r="28" spans="1:32" ht="24.95" customHeight="1" x14ac:dyDescent="0.4">
      <c r="A28" s="105">
        <v>25</v>
      </c>
      <c r="B28" s="106" t="s">
        <v>98</v>
      </c>
      <c r="C28" s="106" t="s">
        <v>213</v>
      </c>
      <c r="D28" s="106" t="s">
        <v>77</v>
      </c>
      <c r="E28" s="106" t="s">
        <v>78</v>
      </c>
      <c r="F28" s="106" t="s">
        <v>91</v>
      </c>
      <c r="G28" s="106">
        <v>42</v>
      </c>
      <c r="H28" s="107">
        <v>9</v>
      </c>
      <c r="I28" s="108">
        <v>1</v>
      </c>
      <c r="J28" s="109">
        <v>9</v>
      </c>
      <c r="K28" s="110"/>
      <c r="L28" s="111"/>
      <c r="M28" s="111"/>
      <c r="N28" s="112" t="s">
        <v>80</v>
      </c>
      <c r="O28" s="112">
        <v>2500</v>
      </c>
      <c r="P28" s="112"/>
      <c r="Q28" s="111"/>
      <c r="R28" s="113">
        <v>9</v>
      </c>
      <c r="S28" s="114"/>
      <c r="T28" s="115"/>
      <c r="U28" s="115"/>
      <c r="V28" s="116">
        <f t="shared" si="0"/>
        <v>0</v>
      </c>
      <c r="W28" s="116">
        <f t="shared" si="1"/>
        <v>0</v>
      </c>
      <c r="X28" s="117"/>
      <c r="Y28" s="109">
        <v>9</v>
      </c>
      <c r="Z28" s="109">
        <v>24</v>
      </c>
      <c r="AA28" s="109">
        <v>12</v>
      </c>
      <c r="AB28" s="117"/>
      <c r="AC28" s="118">
        <f t="shared" si="3"/>
        <v>28413.503999999997</v>
      </c>
      <c r="AD28" s="118">
        <f t="shared" si="4"/>
        <v>0</v>
      </c>
      <c r="AE28" s="118">
        <f t="shared" si="2"/>
        <v>28413.503999999997</v>
      </c>
      <c r="AF28"/>
    </row>
    <row r="29" spans="1:32" ht="24.95" customHeight="1" x14ac:dyDescent="0.4">
      <c r="A29" s="105">
        <v>26</v>
      </c>
      <c r="B29" s="106" t="s">
        <v>98</v>
      </c>
      <c r="C29" s="106" t="s">
        <v>213</v>
      </c>
      <c r="D29" s="106" t="s">
        <v>77</v>
      </c>
      <c r="E29" s="106" t="s">
        <v>78</v>
      </c>
      <c r="F29" s="106" t="s">
        <v>203</v>
      </c>
      <c r="G29" s="106">
        <v>42</v>
      </c>
      <c r="H29" s="107">
        <v>9</v>
      </c>
      <c r="I29" s="108">
        <v>1</v>
      </c>
      <c r="J29" s="109">
        <v>9</v>
      </c>
      <c r="K29" s="110"/>
      <c r="L29" s="111"/>
      <c r="M29" s="111"/>
      <c r="N29" s="112" t="s">
        <v>80</v>
      </c>
      <c r="O29" s="112">
        <v>2400</v>
      </c>
      <c r="P29" s="112"/>
      <c r="Q29" s="111"/>
      <c r="R29" s="113">
        <v>9</v>
      </c>
      <c r="S29" s="114"/>
      <c r="T29" s="115"/>
      <c r="U29" s="115"/>
      <c r="V29" s="116">
        <f t="shared" si="0"/>
        <v>0</v>
      </c>
      <c r="W29" s="116">
        <f t="shared" si="1"/>
        <v>0</v>
      </c>
      <c r="X29" s="117"/>
      <c r="Y29" s="109">
        <v>9</v>
      </c>
      <c r="Z29" s="109">
        <v>24</v>
      </c>
      <c r="AA29" s="109">
        <v>12</v>
      </c>
      <c r="AB29" s="117"/>
      <c r="AC29" s="118">
        <f t="shared" si="3"/>
        <v>28413.503999999997</v>
      </c>
      <c r="AD29" s="118">
        <f t="shared" si="4"/>
        <v>0</v>
      </c>
      <c r="AE29" s="118">
        <f t="shared" si="2"/>
        <v>28413.503999999997</v>
      </c>
      <c r="AF29"/>
    </row>
    <row r="30" spans="1:32" ht="24.95" customHeight="1" x14ac:dyDescent="0.4">
      <c r="A30" s="105">
        <v>27</v>
      </c>
      <c r="B30" s="106" t="s">
        <v>98</v>
      </c>
      <c r="C30" s="106" t="s">
        <v>214</v>
      </c>
      <c r="D30" s="106" t="s">
        <v>77</v>
      </c>
      <c r="E30" s="106" t="s">
        <v>78</v>
      </c>
      <c r="F30" s="106" t="s">
        <v>91</v>
      </c>
      <c r="G30" s="106">
        <v>42</v>
      </c>
      <c r="H30" s="107">
        <v>3</v>
      </c>
      <c r="I30" s="108">
        <v>1</v>
      </c>
      <c r="J30" s="109">
        <v>3</v>
      </c>
      <c r="K30" s="110"/>
      <c r="L30" s="111"/>
      <c r="M30" s="111"/>
      <c r="N30" s="112" t="s">
        <v>80</v>
      </c>
      <c r="O30" s="112">
        <v>2500</v>
      </c>
      <c r="P30" s="112"/>
      <c r="Q30" s="111"/>
      <c r="R30" s="113">
        <v>3</v>
      </c>
      <c r="S30" s="114"/>
      <c r="T30" s="115"/>
      <c r="U30" s="115"/>
      <c r="V30" s="116">
        <f t="shared" si="0"/>
        <v>0</v>
      </c>
      <c r="W30" s="116">
        <f t="shared" si="1"/>
        <v>0</v>
      </c>
      <c r="X30" s="117"/>
      <c r="Y30" s="109">
        <v>9</v>
      </c>
      <c r="Z30" s="109">
        <v>24</v>
      </c>
      <c r="AA30" s="109">
        <v>12</v>
      </c>
      <c r="AB30" s="117"/>
      <c r="AC30" s="118">
        <f t="shared" si="3"/>
        <v>9471.1679999999997</v>
      </c>
      <c r="AD30" s="118">
        <f t="shared" si="4"/>
        <v>0</v>
      </c>
      <c r="AE30" s="118">
        <f t="shared" si="2"/>
        <v>9471.1679999999997</v>
      </c>
      <c r="AF30"/>
    </row>
    <row r="31" spans="1:32" ht="24.95" customHeight="1" x14ac:dyDescent="0.4">
      <c r="A31" s="105">
        <v>28</v>
      </c>
      <c r="B31" s="106" t="s">
        <v>98</v>
      </c>
      <c r="C31" s="106" t="s">
        <v>214</v>
      </c>
      <c r="D31" s="106" t="s">
        <v>77</v>
      </c>
      <c r="E31" s="106" t="s">
        <v>78</v>
      </c>
      <c r="F31" s="106" t="s">
        <v>203</v>
      </c>
      <c r="G31" s="106">
        <v>42</v>
      </c>
      <c r="H31" s="107">
        <v>5</v>
      </c>
      <c r="I31" s="108">
        <v>1</v>
      </c>
      <c r="J31" s="109">
        <v>5</v>
      </c>
      <c r="K31" s="110"/>
      <c r="L31" s="111"/>
      <c r="M31" s="111"/>
      <c r="N31" s="112" t="s">
        <v>80</v>
      </c>
      <c r="O31" s="112">
        <v>2400</v>
      </c>
      <c r="P31" s="112"/>
      <c r="Q31" s="111"/>
      <c r="R31" s="113">
        <v>5</v>
      </c>
      <c r="S31" s="114"/>
      <c r="T31" s="115"/>
      <c r="U31" s="115"/>
      <c r="V31" s="116">
        <f t="shared" si="0"/>
        <v>0</v>
      </c>
      <c r="W31" s="116">
        <f t="shared" si="1"/>
        <v>0</v>
      </c>
      <c r="X31" s="117"/>
      <c r="Y31" s="109">
        <v>9</v>
      </c>
      <c r="Z31" s="109">
        <v>24</v>
      </c>
      <c r="AA31" s="109">
        <v>12</v>
      </c>
      <c r="AB31" s="117"/>
      <c r="AC31" s="118">
        <f t="shared" si="3"/>
        <v>15785.28</v>
      </c>
      <c r="AD31" s="118">
        <f t="shared" si="4"/>
        <v>0</v>
      </c>
      <c r="AE31" s="118">
        <f t="shared" si="2"/>
        <v>15785.28</v>
      </c>
      <c r="AF31"/>
    </row>
    <row r="32" spans="1:32" ht="24.95" customHeight="1" x14ac:dyDescent="0.4">
      <c r="A32" s="105">
        <v>29</v>
      </c>
      <c r="B32" s="106" t="s">
        <v>98</v>
      </c>
      <c r="C32" s="106" t="s">
        <v>215</v>
      </c>
      <c r="D32" s="106" t="s">
        <v>77</v>
      </c>
      <c r="E32" s="106" t="s">
        <v>78</v>
      </c>
      <c r="F32" s="106" t="s">
        <v>200</v>
      </c>
      <c r="G32" s="106">
        <v>42</v>
      </c>
      <c r="H32" s="107">
        <v>2</v>
      </c>
      <c r="I32" s="108">
        <v>2</v>
      </c>
      <c r="J32" s="109">
        <v>4</v>
      </c>
      <c r="K32" s="110"/>
      <c r="L32" s="111"/>
      <c r="M32" s="111"/>
      <c r="N32" s="112" t="s">
        <v>80</v>
      </c>
      <c r="O32" s="112">
        <v>5100</v>
      </c>
      <c r="P32" s="112"/>
      <c r="Q32" s="111"/>
      <c r="R32" s="113">
        <v>2</v>
      </c>
      <c r="S32" s="114"/>
      <c r="T32" s="115"/>
      <c r="U32" s="115"/>
      <c r="V32" s="116">
        <f t="shared" si="0"/>
        <v>0</v>
      </c>
      <c r="W32" s="116">
        <f t="shared" si="1"/>
        <v>0</v>
      </c>
      <c r="X32" s="117"/>
      <c r="Y32" s="109">
        <v>9</v>
      </c>
      <c r="Z32" s="109">
        <v>24</v>
      </c>
      <c r="AA32" s="109">
        <v>12</v>
      </c>
      <c r="AB32" s="117"/>
      <c r="AC32" s="118">
        <f t="shared" si="3"/>
        <v>12628.224</v>
      </c>
      <c r="AD32" s="118">
        <f t="shared" si="4"/>
        <v>0</v>
      </c>
      <c r="AE32" s="118">
        <f t="shared" si="2"/>
        <v>12628.224</v>
      </c>
      <c r="AF32"/>
    </row>
    <row r="33" spans="1:32" ht="24.95" customHeight="1" x14ac:dyDescent="0.4">
      <c r="A33" s="105">
        <v>30</v>
      </c>
      <c r="B33" s="106" t="s">
        <v>98</v>
      </c>
      <c r="C33" s="106" t="s">
        <v>206</v>
      </c>
      <c r="D33" s="106" t="s">
        <v>77</v>
      </c>
      <c r="E33" s="106" t="s">
        <v>216</v>
      </c>
      <c r="F33" s="106" t="s">
        <v>217</v>
      </c>
      <c r="G33" s="106">
        <v>38</v>
      </c>
      <c r="H33" s="107">
        <v>1</v>
      </c>
      <c r="I33" s="108">
        <v>2</v>
      </c>
      <c r="J33" s="109">
        <v>2</v>
      </c>
      <c r="K33" s="110"/>
      <c r="L33" s="111"/>
      <c r="M33" s="111"/>
      <c r="N33" s="112" t="s">
        <v>80</v>
      </c>
      <c r="O33" s="112">
        <v>1500</v>
      </c>
      <c r="P33" s="112"/>
      <c r="Q33" s="111"/>
      <c r="R33" s="113">
        <v>2</v>
      </c>
      <c r="S33" s="114"/>
      <c r="T33" s="115"/>
      <c r="U33" s="115"/>
      <c r="V33" s="116">
        <f t="shared" si="0"/>
        <v>0</v>
      </c>
      <c r="W33" s="116">
        <f t="shared" si="1"/>
        <v>0</v>
      </c>
      <c r="X33" s="117"/>
      <c r="Y33" s="109">
        <v>9</v>
      </c>
      <c r="Z33" s="109">
        <v>24</v>
      </c>
      <c r="AA33" s="109">
        <v>12</v>
      </c>
      <c r="AB33" s="117"/>
      <c r="AC33" s="118">
        <f t="shared" si="3"/>
        <v>5712.768</v>
      </c>
      <c r="AD33" s="118">
        <f t="shared" si="4"/>
        <v>0</v>
      </c>
      <c r="AE33" s="118">
        <f t="shared" si="2"/>
        <v>5712.768</v>
      </c>
      <c r="AF33"/>
    </row>
    <row r="34" spans="1:32" ht="24.95" customHeight="1" x14ac:dyDescent="0.4">
      <c r="A34" s="105">
        <v>31</v>
      </c>
      <c r="B34" s="106" t="s">
        <v>98</v>
      </c>
      <c r="C34" s="106" t="s">
        <v>206</v>
      </c>
      <c r="D34" s="106" t="s">
        <v>77</v>
      </c>
      <c r="E34" s="106" t="s">
        <v>216</v>
      </c>
      <c r="F34" s="106" t="s">
        <v>218</v>
      </c>
      <c r="G34" s="106">
        <v>38</v>
      </c>
      <c r="H34" s="107">
        <v>1</v>
      </c>
      <c r="I34" s="108">
        <v>3</v>
      </c>
      <c r="J34" s="109">
        <v>3</v>
      </c>
      <c r="K34" s="110"/>
      <c r="L34" s="111"/>
      <c r="M34" s="111"/>
      <c r="N34" s="112" t="s">
        <v>80</v>
      </c>
      <c r="O34" s="112">
        <v>1500</v>
      </c>
      <c r="P34" s="112"/>
      <c r="Q34" s="111"/>
      <c r="R34" s="113">
        <v>3</v>
      </c>
      <c r="S34" s="114"/>
      <c r="T34" s="115"/>
      <c r="U34" s="115"/>
      <c r="V34" s="116">
        <f t="shared" si="0"/>
        <v>0</v>
      </c>
      <c r="W34" s="116">
        <f t="shared" si="1"/>
        <v>0</v>
      </c>
      <c r="X34" s="117"/>
      <c r="Y34" s="109">
        <v>9</v>
      </c>
      <c r="Z34" s="109">
        <v>24</v>
      </c>
      <c r="AA34" s="109">
        <v>12</v>
      </c>
      <c r="AB34" s="117"/>
      <c r="AC34" s="118">
        <f t="shared" si="3"/>
        <v>8569.152</v>
      </c>
      <c r="AD34" s="118">
        <f t="shared" si="4"/>
        <v>0</v>
      </c>
      <c r="AE34" s="118">
        <f t="shared" si="2"/>
        <v>8569.152</v>
      </c>
      <c r="AF34"/>
    </row>
    <row r="35" spans="1:32" ht="24.95" customHeight="1" x14ac:dyDescent="0.4">
      <c r="A35" s="105">
        <v>32</v>
      </c>
      <c r="B35" s="106" t="s">
        <v>98</v>
      </c>
      <c r="C35" s="106" t="s">
        <v>219</v>
      </c>
      <c r="D35" s="106" t="s">
        <v>77</v>
      </c>
      <c r="E35" s="106" t="s">
        <v>78</v>
      </c>
      <c r="F35" s="106" t="s">
        <v>220</v>
      </c>
      <c r="G35" s="106">
        <v>42</v>
      </c>
      <c r="H35" s="107">
        <v>3</v>
      </c>
      <c r="I35" s="108">
        <v>1</v>
      </c>
      <c r="J35" s="109">
        <v>3</v>
      </c>
      <c r="K35" s="110"/>
      <c r="L35" s="111"/>
      <c r="M35" s="111"/>
      <c r="N35" s="112" t="s">
        <v>80</v>
      </c>
      <c r="O35" s="112">
        <v>2500</v>
      </c>
      <c r="P35" s="112"/>
      <c r="Q35" s="111"/>
      <c r="R35" s="113">
        <v>3</v>
      </c>
      <c r="S35" s="114"/>
      <c r="T35" s="115"/>
      <c r="U35" s="115"/>
      <c r="V35" s="116">
        <f t="shared" si="0"/>
        <v>0</v>
      </c>
      <c r="W35" s="116">
        <f t="shared" si="1"/>
        <v>0</v>
      </c>
      <c r="X35" s="117"/>
      <c r="Y35" s="109">
        <v>9</v>
      </c>
      <c r="Z35" s="109">
        <v>24</v>
      </c>
      <c r="AA35" s="109">
        <v>12</v>
      </c>
      <c r="AB35" s="117"/>
      <c r="AC35" s="118">
        <f t="shared" si="3"/>
        <v>9471.1679999999997</v>
      </c>
      <c r="AD35" s="118">
        <f t="shared" si="4"/>
        <v>0</v>
      </c>
      <c r="AE35" s="118">
        <f t="shared" si="2"/>
        <v>9471.1679999999997</v>
      </c>
      <c r="AF35"/>
    </row>
    <row r="36" spans="1:32" ht="24.95" customHeight="1" x14ac:dyDescent="0.4">
      <c r="A36" s="105">
        <v>33</v>
      </c>
      <c r="B36" s="106" t="s">
        <v>98</v>
      </c>
      <c r="C36" s="106" t="s">
        <v>219</v>
      </c>
      <c r="D36" s="106" t="s">
        <v>77</v>
      </c>
      <c r="E36" s="106" t="s">
        <v>100</v>
      </c>
      <c r="F36" s="106" t="s">
        <v>221</v>
      </c>
      <c r="G36" s="106">
        <v>26</v>
      </c>
      <c r="H36" s="107">
        <v>2</v>
      </c>
      <c r="I36" s="108">
        <v>1</v>
      </c>
      <c r="J36" s="109">
        <v>2</v>
      </c>
      <c r="K36" s="110"/>
      <c r="L36" s="111"/>
      <c r="M36" s="111"/>
      <c r="N36" s="112" t="s">
        <v>80</v>
      </c>
      <c r="O36" s="112">
        <v>1000</v>
      </c>
      <c r="P36" s="112"/>
      <c r="Q36" s="111"/>
      <c r="R36" s="113">
        <v>2</v>
      </c>
      <c r="S36" s="114"/>
      <c r="T36" s="115"/>
      <c r="U36" s="115"/>
      <c r="V36" s="116">
        <f t="shared" si="0"/>
        <v>0</v>
      </c>
      <c r="W36" s="116">
        <f t="shared" si="1"/>
        <v>0</v>
      </c>
      <c r="X36" s="117"/>
      <c r="Y36" s="109">
        <v>9</v>
      </c>
      <c r="Z36" s="109">
        <v>24</v>
      </c>
      <c r="AA36" s="109">
        <v>12</v>
      </c>
      <c r="AB36" s="117"/>
      <c r="AC36" s="118">
        <f t="shared" si="3"/>
        <v>3908.7359999999999</v>
      </c>
      <c r="AD36" s="118">
        <f t="shared" si="4"/>
        <v>0</v>
      </c>
      <c r="AE36" s="118">
        <f t="shared" si="2"/>
        <v>3908.7359999999999</v>
      </c>
      <c r="AF36"/>
    </row>
    <row r="37" spans="1:32" ht="24.95" customHeight="1" x14ac:dyDescent="0.4">
      <c r="A37" s="105">
        <v>34</v>
      </c>
      <c r="B37" s="106" t="s">
        <v>98</v>
      </c>
      <c r="C37" s="106" t="s">
        <v>222</v>
      </c>
      <c r="D37" s="106" t="s">
        <v>77</v>
      </c>
      <c r="E37" s="106" t="s">
        <v>78</v>
      </c>
      <c r="F37" s="106" t="s">
        <v>220</v>
      </c>
      <c r="G37" s="106">
        <v>42</v>
      </c>
      <c r="H37" s="107">
        <v>3</v>
      </c>
      <c r="I37" s="108">
        <v>1</v>
      </c>
      <c r="J37" s="109">
        <v>3</v>
      </c>
      <c r="K37" s="110"/>
      <c r="L37" s="111"/>
      <c r="M37" s="111"/>
      <c r="N37" s="112" t="s">
        <v>80</v>
      </c>
      <c r="O37" s="112">
        <v>2500</v>
      </c>
      <c r="P37" s="112"/>
      <c r="Q37" s="111"/>
      <c r="R37" s="113">
        <v>3</v>
      </c>
      <c r="S37" s="114"/>
      <c r="T37" s="115"/>
      <c r="U37" s="115"/>
      <c r="V37" s="116">
        <f t="shared" si="0"/>
        <v>0</v>
      </c>
      <c r="W37" s="116">
        <f t="shared" si="1"/>
        <v>0</v>
      </c>
      <c r="X37" s="117"/>
      <c r="Y37" s="109">
        <v>9</v>
      </c>
      <c r="Z37" s="109">
        <v>24</v>
      </c>
      <c r="AA37" s="109">
        <v>12</v>
      </c>
      <c r="AB37" s="117"/>
      <c r="AC37" s="118">
        <f t="shared" si="3"/>
        <v>9471.1679999999997</v>
      </c>
      <c r="AD37" s="118">
        <f t="shared" si="4"/>
        <v>0</v>
      </c>
      <c r="AE37" s="118">
        <f t="shared" si="2"/>
        <v>9471.1679999999997</v>
      </c>
      <c r="AF37"/>
    </row>
    <row r="38" spans="1:32" ht="24.95" customHeight="1" x14ac:dyDescent="0.4">
      <c r="A38" s="105">
        <v>35</v>
      </c>
      <c r="B38" s="106" t="s">
        <v>98</v>
      </c>
      <c r="C38" s="106" t="s">
        <v>222</v>
      </c>
      <c r="D38" s="106" t="s">
        <v>77</v>
      </c>
      <c r="E38" s="106" t="s">
        <v>100</v>
      </c>
      <c r="F38" s="106" t="s">
        <v>221</v>
      </c>
      <c r="G38" s="106">
        <v>26</v>
      </c>
      <c r="H38" s="107">
        <v>2</v>
      </c>
      <c r="I38" s="108">
        <v>1</v>
      </c>
      <c r="J38" s="109">
        <v>2</v>
      </c>
      <c r="K38" s="110"/>
      <c r="L38" s="111"/>
      <c r="M38" s="111"/>
      <c r="N38" s="112" t="s">
        <v>80</v>
      </c>
      <c r="O38" s="112">
        <v>1000</v>
      </c>
      <c r="P38" s="112"/>
      <c r="Q38" s="111"/>
      <c r="R38" s="113">
        <v>2</v>
      </c>
      <c r="S38" s="114"/>
      <c r="T38" s="115"/>
      <c r="U38" s="115"/>
      <c r="V38" s="116">
        <f t="shared" si="0"/>
        <v>0</v>
      </c>
      <c r="W38" s="116">
        <f t="shared" si="1"/>
        <v>0</v>
      </c>
      <c r="X38" s="117"/>
      <c r="Y38" s="109">
        <v>9</v>
      </c>
      <c r="Z38" s="109">
        <v>24</v>
      </c>
      <c r="AA38" s="109">
        <v>12</v>
      </c>
      <c r="AB38" s="117"/>
      <c r="AC38" s="118">
        <f t="shared" si="3"/>
        <v>3908.7359999999999</v>
      </c>
      <c r="AD38" s="118">
        <f t="shared" si="4"/>
        <v>0</v>
      </c>
      <c r="AE38" s="118">
        <f t="shared" si="2"/>
        <v>3908.7359999999999</v>
      </c>
      <c r="AF38"/>
    </row>
    <row r="39" spans="1:32" ht="24.95" customHeight="1" x14ac:dyDescent="0.4">
      <c r="A39" s="105">
        <v>36</v>
      </c>
      <c r="B39" s="106" t="s">
        <v>98</v>
      </c>
      <c r="C39" s="106" t="s">
        <v>223</v>
      </c>
      <c r="D39" s="106" t="s">
        <v>77</v>
      </c>
      <c r="E39" s="106" t="s">
        <v>216</v>
      </c>
      <c r="F39" s="106" t="s">
        <v>217</v>
      </c>
      <c r="G39" s="106">
        <v>38</v>
      </c>
      <c r="H39" s="107">
        <v>2</v>
      </c>
      <c r="I39" s="108">
        <v>2</v>
      </c>
      <c r="J39" s="109">
        <v>4</v>
      </c>
      <c r="K39" s="110"/>
      <c r="L39" s="111"/>
      <c r="M39" s="111"/>
      <c r="N39" s="112" t="s">
        <v>80</v>
      </c>
      <c r="O39" s="112">
        <v>1500</v>
      </c>
      <c r="P39" s="112"/>
      <c r="Q39" s="111"/>
      <c r="R39" s="113">
        <v>4</v>
      </c>
      <c r="S39" s="114"/>
      <c r="T39" s="115"/>
      <c r="U39" s="115"/>
      <c r="V39" s="116">
        <f t="shared" si="0"/>
        <v>0</v>
      </c>
      <c r="W39" s="116">
        <f t="shared" si="1"/>
        <v>0</v>
      </c>
      <c r="X39" s="117"/>
      <c r="Y39" s="109">
        <v>9</v>
      </c>
      <c r="Z39" s="109">
        <v>24</v>
      </c>
      <c r="AA39" s="109">
        <v>12</v>
      </c>
      <c r="AB39" s="117"/>
      <c r="AC39" s="118">
        <f t="shared" si="3"/>
        <v>11425.536</v>
      </c>
      <c r="AD39" s="118">
        <f t="shared" si="4"/>
        <v>0</v>
      </c>
      <c r="AE39" s="118">
        <f t="shared" si="2"/>
        <v>11425.536</v>
      </c>
      <c r="AF39"/>
    </row>
    <row r="40" spans="1:32" ht="24.95" customHeight="1" x14ac:dyDescent="0.4">
      <c r="A40" s="105">
        <v>37</v>
      </c>
      <c r="B40" s="106" t="s">
        <v>98</v>
      </c>
      <c r="C40" s="106" t="s">
        <v>224</v>
      </c>
      <c r="D40" s="106" t="s">
        <v>77</v>
      </c>
      <c r="E40" s="106" t="s">
        <v>78</v>
      </c>
      <c r="F40" s="106" t="s">
        <v>220</v>
      </c>
      <c r="G40" s="106">
        <v>42</v>
      </c>
      <c r="H40" s="106">
        <v>1</v>
      </c>
      <c r="I40" s="108">
        <v>1</v>
      </c>
      <c r="J40" s="109">
        <v>1</v>
      </c>
      <c r="K40" s="110"/>
      <c r="L40" s="111"/>
      <c r="M40" s="111"/>
      <c r="N40" s="112" t="s">
        <v>80</v>
      </c>
      <c r="O40" s="112">
        <v>2500</v>
      </c>
      <c r="P40" s="112"/>
      <c r="Q40" s="111"/>
      <c r="R40" s="113">
        <v>1</v>
      </c>
      <c r="S40" s="114"/>
      <c r="T40" s="115"/>
      <c r="U40" s="115"/>
      <c r="V40" s="116">
        <f t="shared" si="0"/>
        <v>0</v>
      </c>
      <c r="W40" s="116">
        <f t="shared" si="1"/>
        <v>0</v>
      </c>
      <c r="X40" s="117"/>
      <c r="Y40" s="109">
        <v>9</v>
      </c>
      <c r="Z40" s="109">
        <v>24</v>
      </c>
      <c r="AA40" s="109">
        <v>12</v>
      </c>
      <c r="AB40" s="117"/>
      <c r="AC40" s="118">
        <f t="shared" si="3"/>
        <v>3157.056</v>
      </c>
      <c r="AD40" s="118">
        <f t="shared" si="4"/>
        <v>0</v>
      </c>
      <c r="AE40" s="118">
        <f t="shared" si="2"/>
        <v>3157.056</v>
      </c>
      <c r="AF40"/>
    </row>
    <row r="41" spans="1:32" ht="24.95" customHeight="1" x14ac:dyDescent="0.4">
      <c r="A41" s="105">
        <v>38</v>
      </c>
      <c r="B41" s="106" t="s">
        <v>98</v>
      </c>
      <c r="C41" s="106" t="s">
        <v>225</v>
      </c>
      <c r="D41" s="106" t="s">
        <v>77</v>
      </c>
      <c r="E41" s="106" t="s">
        <v>216</v>
      </c>
      <c r="F41" s="106" t="s">
        <v>218</v>
      </c>
      <c r="G41" s="106">
        <v>38</v>
      </c>
      <c r="H41" s="106">
        <v>8</v>
      </c>
      <c r="I41" s="108">
        <v>3</v>
      </c>
      <c r="J41" s="109">
        <v>24</v>
      </c>
      <c r="K41" s="110"/>
      <c r="L41" s="111"/>
      <c r="M41" s="111"/>
      <c r="N41" s="112" t="s">
        <v>80</v>
      </c>
      <c r="O41" s="112">
        <v>1500</v>
      </c>
      <c r="P41" s="112"/>
      <c r="Q41" s="111"/>
      <c r="R41" s="113">
        <v>24</v>
      </c>
      <c r="S41" s="114"/>
      <c r="T41" s="115"/>
      <c r="U41" s="115"/>
      <c r="V41" s="116">
        <f t="shared" si="0"/>
        <v>0</v>
      </c>
      <c r="W41" s="116">
        <f t="shared" si="1"/>
        <v>0</v>
      </c>
      <c r="X41" s="117"/>
      <c r="Y41" s="109">
        <v>9</v>
      </c>
      <c r="Z41" s="109">
        <v>24</v>
      </c>
      <c r="AA41" s="109">
        <v>12</v>
      </c>
      <c r="AB41" s="117"/>
      <c r="AC41" s="118">
        <f t="shared" si="3"/>
        <v>68553.216</v>
      </c>
      <c r="AD41" s="118">
        <f t="shared" si="4"/>
        <v>0</v>
      </c>
      <c r="AE41" s="118">
        <f t="shared" si="2"/>
        <v>68553.216</v>
      </c>
      <c r="AF41"/>
    </row>
    <row r="42" spans="1:32" ht="24.95" customHeight="1" x14ac:dyDescent="0.4">
      <c r="A42" s="105">
        <v>39</v>
      </c>
      <c r="B42" s="106" t="s">
        <v>98</v>
      </c>
      <c r="C42" s="106" t="s">
        <v>226</v>
      </c>
      <c r="D42" s="106" t="s">
        <v>77</v>
      </c>
      <c r="E42" s="106" t="s">
        <v>163</v>
      </c>
      <c r="F42" s="106" t="s">
        <v>103</v>
      </c>
      <c r="G42" s="106">
        <v>29</v>
      </c>
      <c r="H42" s="106">
        <v>6</v>
      </c>
      <c r="I42" s="108">
        <v>1</v>
      </c>
      <c r="J42" s="109">
        <v>6</v>
      </c>
      <c r="K42" s="110"/>
      <c r="L42" s="111"/>
      <c r="M42" s="111"/>
      <c r="N42" s="112" t="s">
        <v>80</v>
      </c>
      <c r="O42" s="112">
        <v>1100</v>
      </c>
      <c r="P42" s="112"/>
      <c r="Q42" s="111"/>
      <c r="R42" s="113">
        <v>6</v>
      </c>
      <c r="S42" s="114"/>
      <c r="T42" s="115"/>
      <c r="U42" s="115"/>
      <c r="V42" s="116">
        <f t="shared" si="0"/>
        <v>0</v>
      </c>
      <c r="W42" s="116">
        <f t="shared" si="1"/>
        <v>0</v>
      </c>
      <c r="X42" s="117"/>
      <c r="Y42" s="109">
        <v>9</v>
      </c>
      <c r="Z42" s="109">
        <v>24</v>
      </c>
      <c r="AA42" s="109">
        <v>12</v>
      </c>
      <c r="AB42" s="117"/>
      <c r="AC42" s="118">
        <f t="shared" si="3"/>
        <v>13079.232</v>
      </c>
      <c r="AD42" s="118">
        <f t="shared" si="4"/>
        <v>0</v>
      </c>
      <c r="AE42" s="118">
        <f t="shared" si="2"/>
        <v>13079.232</v>
      </c>
      <c r="AF42"/>
    </row>
    <row r="43" spans="1:32" ht="24.95" customHeight="1" x14ac:dyDescent="0.4">
      <c r="A43" s="105">
        <v>40</v>
      </c>
      <c r="B43" s="106" t="s">
        <v>98</v>
      </c>
      <c r="C43" s="106" t="s">
        <v>227</v>
      </c>
      <c r="D43" s="106" t="s">
        <v>77</v>
      </c>
      <c r="E43" s="106" t="s">
        <v>78</v>
      </c>
      <c r="F43" s="106" t="s">
        <v>148</v>
      </c>
      <c r="G43" s="106">
        <v>42</v>
      </c>
      <c r="H43" s="106">
        <v>1</v>
      </c>
      <c r="I43" s="108">
        <v>2</v>
      </c>
      <c r="J43" s="109">
        <v>2</v>
      </c>
      <c r="K43" s="110"/>
      <c r="L43" s="111"/>
      <c r="M43" s="111"/>
      <c r="N43" s="112" t="s">
        <v>80</v>
      </c>
      <c r="O43" s="112">
        <v>2500</v>
      </c>
      <c r="P43" s="112"/>
      <c r="Q43" s="111"/>
      <c r="R43" s="113">
        <v>2</v>
      </c>
      <c r="S43" s="114"/>
      <c r="T43" s="115"/>
      <c r="U43" s="115"/>
      <c r="V43" s="116">
        <f t="shared" si="0"/>
        <v>0</v>
      </c>
      <c r="W43" s="116">
        <f t="shared" si="1"/>
        <v>0</v>
      </c>
      <c r="X43" s="117"/>
      <c r="Y43" s="109">
        <v>9</v>
      </c>
      <c r="Z43" s="109">
        <v>24</v>
      </c>
      <c r="AA43" s="109">
        <v>12</v>
      </c>
      <c r="AB43" s="117"/>
      <c r="AC43" s="118">
        <f t="shared" si="3"/>
        <v>6314.1120000000001</v>
      </c>
      <c r="AD43" s="118">
        <f t="shared" si="4"/>
        <v>0</v>
      </c>
      <c r="AE43" s="118">
        <f t="shared" si="2"/>
        <v>6314.1120000000001</v>
      </c>
      <c r="AF43"/>
    </row>
    <row r="44" spans="1:32" ht="24.95" customHeight="1" x14ac:dyDescent="0.4">
      <c r="A44" s="105">
        <v>41</v>
      </c>
      <c r="B44" s="106" t="s">
        <v>98</v>
      </c>
      <c r="C44" s="106" t="s">
        <v>228</v>
      </c>
      <c r="D44" s="106" t="s">
        <v>77</v>
      </c>
      <c r="E44" s="106" t="s">
        <v>78</v>
      </c>
      <c r="F44" s="106" t="s">
        <v>142</v>
      </c>
      <c r="G44" s="106">
        <v>42</v>
      </c>
      <c r="H44" s="106">
        <v>11</v>
      </c>
      <c r="I44" s="108">
        <v>2</v>
      </c>
      <c r="J44" s="109">
        <v>22</v>
      </c>
      <c r="K44" s="110"/>
      <c r="L44" s="111"/>
      <c r="M44" s="111"/>
      <c r="N44" s="112" t="s">
        <v>80</v>
      </c>
      <c r="O44" s="112">
        <v>2500</v>
      </c>
      <c r="P44" s="112"/>
      <c r="Q44" s="111"/>
      <c r="R44" s="113">
        <v>22</v>
      </c>
      <c r="S44" s="114"/>
      <c r="T44" s="115"/>
      <c r="U44" s="115"/>
      <c r="V44" s="116">
        <f t="shared" si="0"/>
        <v>0</v>
      </c>
      <c r="W44" s="116">
        <f t="shared" si="1"/>
        <v>0</v>
      </c>
      <c r="X44" s="117"/>
      <c r="Y44" s="109">
        <v>9</v>
      </c>
      <c r="Z44" s="109">
        <v>24</v>
      </c>
      <c r="AA44" s="109">
        <v>12</v>
      </c>
      <c r="AB44" s="117"/>
      <c r="AC44" s="118">
        <f t="shared" si="3"/>
        <v>69455.231999999989</v>
      </c>
      <c r="AD44" s="118">
        <f t="shared" si="4"/>
        <v>0</v>
      </c>
      <c r="AE44" s="118">
        <f t="shared" si="2"/>
        <v>69455.231999999989</v>
      </c>
      <c r="AF44"/>
    </row>
    <row r="45" spans="1:32" ht="24.95" customHeight="1" x14ac:dyDescent="0.4">
      <c r="A45" s="105">
        <v>42</v>
      </c>
      <c r="B45" s="106" t="s">
        <v>98</v>
      </c>
      <c r="C45" s="106" t="s">
        <v>228</v>
      </c>
      <c r="D45" s="106" t="s">
        <v>77</v>
      </c>
      <c r="E45" s="106" t="s">
        <v>78</v>
      </c>
      <c r="F45" s="106" t="s">
        <v>229</v>
      </c>
      <c r="G45" s="106">
        <v>42</v>
      </c>
      <c r="H45" s="106">
        <v>3</v>
      </c>
      <c r="I45" s="108">
        <v>2</v>
      </c>
      <c r="J45" s="109">
        <v>6</v>
      </c>
      <c r="K45" s="110"/>
      <c r="L45" s="111"/>
      <c r="M45" s="111"/>
      <c r="N45" s="112" t="s">
        <v>80</v>
      </c>
      <c r="O45" s="112">
        <v>5000</v>
      </c>
      <c r="P45" s="112"/>
      <c r="Q45" s="111"/>
      <c r="R45" s="113">
        <v>3</v>
      </c>
      <c r="S45" s="114"/>
      <c r="T45" s="115"/>
      <c r="U45" s="115"/>
      <c r="V45" s="116">
        <f t="shared" si="0"/>
        <v>0</v>
      </c>
      <c r="W45" s="116">
        <f t="shared" si="1"/>
        <v>0</v>
      </c>
      <c r="X45" s="117"/>
      <c r="Y45" s="109">
        <v>9</v>
      </c>
      <c r="Z45" s="109">
        <v>24</v>
      </c>
      <c r="AA45" s="109">
        <v>12</v>
      </c>
      <c r="AB45" s="117"/>
      <c r="AC45" s="118">
        <f t="shared" si="3"/>
        <v>18942.335999999999</v>
      </c>
      <c r="AD45" s="118">
        <f t="shared" si="4"/>
        <v>0</v>
      </c>
      <c r="AE45" s="118">
        <f t="shared" si="2"/>
        <v>18942.335999999999</v>
      </c>
      <c r="AF45"/>
    </row>
    <row r="46" spans="1:32" ht="24.95" customHeight="1" x14ac:dyDescent="0.4">
      <c r="A46" s="105">
        <v>43</v>
      </c>
      <c r="B46" s="106" t="s">
        <v>98</v>
      </c>
      <c r="C46" s="106" t="s">
        <v>230</v>
      </c>
      <c r="D46" s="106" t="s">
        <v>77</v>
      </c>
      <c r="E46" s="106" t="s">
        <v>78</v>
      </c>
      <c r="F46" s="106" t="s">
        <v>200</v>
      </c>
      <c r="G46" s="106">
        <v>42</v>
      </c>
      <c r="H46" s="106">
        <v>2</v>
      </c>
      <c r="I46" s="108">
        <v>2</v>
      </c>
      <c r="J46" s="109">
        <v>4</v>
      </c>
      <c r="K46" s="110"/>
      <c r="L46" s="111"/>
      <c r="M46" s="111"/>
      <c r="N46" s="112" t="s">
        <v>80</v>
      </c>
      <c r="O46" s="112">
        <v>5100</v>
      </c>
      <c r="P46" s="112"/>
      <c r="Q46" s="111"/>
      <c r="R46" s="113">
        <v>2</v>
      </c>
      <c r="S46" s="114"/>
      <c r="T46" s="115"/>
      <c r="U46" s="115"/>
      <c r="V46" s="116">
        <f t="shared" si="0"/>
        <v>0</v>
      </c>
      <c r="W46" s="116">
        <f t="shared" si="1"/>
        <v>0</v>
      </c>
      <c r="X46" s="117"/>
      <c r="Y46" s="109">
        <v>9</v>
      </c>
      <c r="Z46" s="109">
        <v>24</v>
      </c>
      <c r="AA46" s="109">
        <v>12</v>
      </c>
      <c r="AB46" s="117"/>
      <c r="AC46" s="118">
        <f t="shared" si="3"/>
        <v>12628.224</v>
      </c>
      <c r="AD46" s="118">
        <f t="shared" si="4"/>
        <v>0</v>
      </c>
      <c r="AE46" s="118">
        <f t="shared" si="2"/>
        <v>12628.224</v>
      </c>
      <c r="AF46"/>
    </row>
    <row r="47" spans="1:32" ht="24.95" customHeight="1" x14ac:dyDescent="0.4">
      <c r="A47" s="105">
        <v>44</v>
      </c>
      <c r="B47" s="106" t="s">
        <v>98</v>
      </c>
      <c r="C47" s="106" t="s">
        <v>185</v>
      </c>
      <c r="D47" s="106" t="s">
        <v>77</v>
      </c>
      <c r="E47" s="106" t="s">
        <v>78</v>
      </c>
      <c r="F47" s="106" t="s">
        <v>110</v>
      </c>
      <c r="G47" s="106">
        <v>42</v>
      </c>
      <c r="H47" s="106">
        <v>6</v>
      </c>
      <c r="I47" s="108">
        <v>1</v>
      </c>
      <c r="J47" s="109">
        <v>6</v>
      </c>
      <c r="K47" s="110"/>
      <c r="L47" s="111"/>
      <c r="M47" s="111"/>
      <c r="N47" s="112" t="s">
        <v>80</v>
      </c>
      <c r="O47" s="112">
        <v>2500</v>
      </c>
      <c r="P47" s="112"/>
      <c r="Q47" s="111"/>
      <c r="R47" s="113">
        <v>6</v>
      </c>
      <c r="S47" s="114"/>
      <c r="T47" s="115"/>
      <c r="U47" s="115"/>
      <c r="V47" s="116">
        <f t="shared" si="0"/>
        <v>0</v>
      </c>
      <c r="W47" s="116">
        <f t="shared" si="1"/>
        <v>0</v>
      </c>
      <c r="X47" s="117"/>
      <c r="Y47" s="109">
        <v>9</v>
      </c>
      <c r="Z47" s="109">
        <v>24</v>
      </c>
      <c r="AA47" s="109">
        <v>12</v>
      </c>
      <c r="AB47" s="117"/>
      <c r="AC47" s="118">
        <f t="shared" si="3"/>
        <v>18942.335999999999</v>
      </c>
      <c r="AD47" s="118">
        <f t="shared" si="4"/>
        <v>0</v>
      </c>
      <c r="AE47" s="118">
        <f t="shared" si="2"/>
        <v>18942.335999999999</v>
      </c>
      <c r="AF47"/>
    </row>
    <row r="48" spans="1:32" ht="24.95" customHeight="1" x14ac:dyDescent="0.4">
      <c r="A48" s="105">
        <v>45</v>
      </c>
      <c r="B48" s="106" t="s">
        <v>98</v>
      </c>
      <c r="C48" s="106" t="s">
        <v>185</v>
      </c>
      <c r="D48" s="106" t="s">
        <v>77</v>
      </c>
      <c r="E48" s="106" t="s">
        <v>78</v>
      </c>
      <c r="F48" s="106" t="s">
        <v>126</v>
      </c>
      <c r="G48" s="106">
        <v>42</v>
      </c>
      <c r="H48" s="106">
        <v>5</v>
      </c>
      <c r="I48" s="108">
        <v>1</v>
      </c>
      <c r="J48" s="109">
        <v>5</v>
      </c>
      <c r="K48" s="110"/>
      <c r="L48" s="111"/>
      <c r="M48" s="111"/>
      <c r="N48" s="112" t="s">
        <v>80</v>
      </c>
      <c r="O48" s="112">
        <v>2500</v>
      </c>
      <c r="P48" s="112"/>
      <c r="Q48" s="111"/>
      <c r="R48" s="113">
        <v>5</v>
      </c>
      <c r="S48" s="114"/>
      <c r="T48" s="115"/>
      <c r="U48" s="115"/>
      <c r="V48" s="116">
        <f t="shared" si="0"/>
        <v>0</v>
      </c>
      <c r="W48" s="116">
        <f t="shared" si="1"/>
        <v>0</v>
      </c>
      <c r="X48" s="117"/>
      <c r="Y48" s="109">
        <v>9</v>
      </c>
      <c r="Z48" s="109">
        <v>24</v>
      </c>
      <c r="AA48" s="109">
        <v>12</v>
      </c>
      <c r="AB48" s="117"/>
      <c r="AC48" s="118">
        <f t="shared" si="3"/>
        <v>15785.28</v>
      </c>
      <c r="AD48" s="118">
        <f t="shared" si="4"/>
        <v>0</v>
      </c>
      <c r="AE48" s="118">
        <f t="shared" si="2"/>
        <v>15785.28</v>
      </c>
      <c r="AF48"/>
    </row>
    <row r="49" spans="1:32" ht="24.95" customHeight="1" x14ac:dyDescent="0.4">
      <c r="A49" s="105">
        <v>46</v>
      </c>
      <c r="B49" s="106" t="s">
        <v>98</v>
      </c>
      <c r="C49" s="106" t="s">
        <v>231</v>
      </c>
      <c r="D49" s="106" t="s">
        <v>77</v>
      </c>
      <c r="E49" s="106" t="s">
        <v>78</v>
      </c>
      <c r="F49" s="106" t="s">
        <v>91</v>
      </c>
      <c r="G49" s="106">
        <v>42</v>
      </c>
      <c r="H49" s="106">
        <v>4</v>
      </c>
      <c r="I49" s="108">
        <v>1</v>
      </c>
      <c r="J49" s="109">
        <v>4</v>
      </c>
      <c r="K49" s="110"/>
      <c r="L49" s="111"/>
      <c r="M49" s="111"/>
      <c r="N49" s="112" t="s">
        <v>80</v>
      </c>
      <c r="O49" s="112">
        <v>2500</v>
      </c>
      <c r="P49" s="112"/>
      <c r="Q49" s="111"/>
      <c r="R49" s="113">
        <v>4</v>
      </c>
      <c r="S49" s="114"/>
      <c r="T49" s="115"/>
      <c r="U49" s="115"/>
      <c r="V49" s="116">
        <f t="shared" si="0"/>
        <v>0</v>
      </c>
      <c r="W49" s="116">
        <f t="shared" si="1"/>
        <v>0</v>
      </c>
      <c r="X49" s="117"/>
      <c r="Y49" s="109">
        <v>9</v>
      </c>
      <c r="Z49" s="109">
        <v>24</v>
      </c>
      <c r="AA49" s="109">
        <v>12</v>
      </c>
      <c r="AB49" s="117"/>
      <c r="AC49" s="118">
        <f t="shared" si="3"/>
        <v>12628.224</v>
      </c>
      <c r="AD49" s="118">
        <f t="shared" si="4"/>
        <v>0</v>
      </c>
      <c r="AE49" s="118">
        <f t="shared" si="2"/>
        <v>12628.224</v>
      </c>
      <c r="AF49"/>
    </row>
    <row r="50" spans="1:32" ht="24.95" customHeight="1" x14ac:dyDescent="0.4">
      <c r="A50" s="105">
        <v>47</v>
      </c>
      <c r="B50" s="106" t="s">
        <v>98</v>
      </c>
      <c r="C50" s="106" t="s">
        <v>231</v>
      </c>
      <c r="D50" s="106" t="s">
        <v>77</v>
      </c>
      <c r="E50" s="106" t="s">
        <v>78</v>
      </c>
      <c r="F50" s="106" t="s">
        <v>203</v>
      </c>
      <c r="G50" s="106">
        <v>42</v>
      </c>
      <c r="H50" s="106">
        <v>2</v>
      </c>
      <c r="I50" s="108">
        <v>1</v>
      </c>
      <c r="J50" s="109">
        <v>2</v>
      </c>
      <c r="K50" s="110"/>
      <c r="L50" s="111"/>
      <c r="M50" s="111"/>
      <c r="N50" s="112" t="s">
        <v>80</v>
      </c>
      <c r="O50" s="112">
        <v>2400</v>
      </c>
      <c r="P50" s="112"/>
      <c r="Q50" s="111"/>
      <c r="R50" s="113">
        <v>2</v>
      </c>
      <c r="S50" s="114"/>
      <c r="T50" s="115"/>
      <c r="U50" s="115"/>
      <c r="V50" s="116">
        <f t="shared" si="0"/>
        <v>0</v>
      </c>
      <c r="W50" s="116">
        <f t="shared" si="1"/>
        <v>0</v>
      </c>
      <c r="X50" s="117"/>
      <c r="Y50" s="109">
        <v>9</v>
      </c>
      <c r="Z50" s="109">
        <v>24</v>
      </c>
      <c r="AA50" s="109">
        <v>12</v>
      </c>
      <c r="AB50" s="117"/>
      <c r="AC50" s="118">
        <f t="shared" si="3"/>
        <v>6314.1120000000001</v>
      </c>
      <c r="AD50" s="118">
        <f t="shared" si="4"/>
        <v>0</v>
      </c>
      <c r="AE50" s="118">
        <f t="shared" si="2"/>
        <v>6314.1120000000001</v>
      </c>
      <c r="AF50"/>
    </row>
    <row r="51" spans="1:32" ht="24.95" customHeight="1" x14ac:dyDescent="0.4">
      <c r="A51" s="105">
        <v>48</v>
      </c>
      <c r="B51" s="106" t="s">
        <v>98</v>
      </c>
      <c r="C51" s="106" t="s">
        <v>193</v>
      </c>
      <c r="D51" s="106" t="s">
        <v>77</v>
      </c>
      <c r="E51" s="106" t="s">
        <v>78</v>
      </c>
      <c r="F51" s="106" t="s">
        <v>110</v>
      </c>
      <c r="G51" s="106">
        <v>42</v>
      </c>
      <c r="H51" s="106">
        <v>4</v>
      </c>
      <c r="I51" s="108">
        <v>2</v>
      </c>
      <c r="J51" s="109">
        <v>8</v>
      </c>
      <c r="K51" s="110"/>
      <c r="L51" s="111"/>
      <c r="M51" s="111"/>
      <c r="N51" s="112" t="s">
        <v>80</v>
      </c>
      <c r="O51" s="112">
        <v>2500</v>
      </c>
      <c r="P51" s="112"/>
      <c r="Q51" s="111"/>
      <c r="R51" s="113">
        <v>8</v>
      </c>
      <c r="S51" s="114"/>
      <c r="T51" s="115"/>
      <c r="U51" s="115"/>
      <c r="V51" s="116">
        <f t="shared" si="0"/>
        <v>0</v>
      </c>
      <c r="W51" s="116">
        <f t="shared" si="1"/>
        <v>0</v>
      </c>
      <c r="X51" s="117"/>
      <c r="Y51" s="109">
        <v>9</v>
      </c>
      <c r="Z51" s="109">
        <v>24</v>
      </c>
      <c r="AA51" s="109">
        <v>12</v>
      </c>
      <c r="AB51" s="117"/>
      <c r="AC51" s="118">
        <f t="shared" si="3"/>
        <v>25256.448</v>
      </c>
      <c r="AD51" s="118">
        <f t="shared" si="4"/>
        <v>0</v>
      </c>
      <c r="AE51" s="118">
        <f t="shared" si="2"/>
        <v>25256.448</v>
      </c>
      <c r="AF51"/>
    </row>
    <row r="52" spans="1:32" ht="24.95" customHeight="1" x14ac:dyDescent="0.4">
      <c r="A52" s="105">
        <v>49</v>
      </c>
      <c r="B52" s="106" t="s">
        <v>98</v>
      </c>
      <c r="C52" s="106" t="s">
        <v>193</v>
      </c>
      <c r="D52" s="106" t="s">
        <v>77</v>
      </c>
      <c r="E52" s="106" t="s">
        <v>78</v>
      </c>
      <c r="F52" s="106" t="s">
        <v>126</v>
      </c>
      <c r="G52" s="106">
        <v>42</v>
      </c>
      <c r="H52" s="106">
        <v>2</v>
      </c>
      <c r="I52" s="108">
        <v>2</v>
      </c>
      <c r="J52" s="109">
        <v>4</v>
      </c>
      <c r="K52" s="110"/>
      <c r="L52" s="111"/>
      <c r="M52" s="111"/>
      <c r="N52" s="112" t="s">
        <v>80</v>
      </c>
      <c r="O52" s="112">
        <v>5200</v>
      </c>
      <c r="P52" s="112"/>
      <c r="Q52" s="111"/>
      <c r="R52" s="113">
        <v>2</v>
      </c>
      <c r="S52" s="114"/>
      <c r="T52" s="115"/>
      <c r="U52" s="115"/>
      <c r="V52" s="116">
        <f t="shared" si="0"/>
        <v>0</v>
      </c>
      <c r="W52" s="116">
        <f t="shared" si="1"/>
        <v>0</v>
      </c>
      <c r="X52" s="117"/>
      <c r="Y52" s="109">
        <v>9</v>
      </c>
      <c r="Z52" s="109">
        <v>24</v>
      </c>
      <c r="AA52" s="109">
        <v>12</v>
      </c>
      <c r="AB52" s="117"/>
      <c r="AC52" s="118">
        <f t="shared" si="3"/>
        <v>12628.224</v>
      </c>
      <c r="AD52" s="118">
        <f t="shared" si="4"/>
        <v>0</v>
      </c>
      <c r="AE52" s="118">
        <f t="shared" si="2"/>
        <v>12628.224</v>
      </c>
      <c r="AF52"/>
    </row>
    <row r="53" spans="1:32" ht="24.95" customHeight="1" x14ac:dyDescent="0.4">
      <c r="A53" s="105">
        <v>50</v>
      </c>
      <c r="B53" s="106" t="s">
        <v>98</v>
      </c>
      <c r="C53" s="106" t="s">
        <v>232</v>
      </c>
      <c r="D53" s="106" t="s">
        <v>77</v>
      </c>
      <c r="E53" s="106" t="s">
        <v>216</v>
      </c>
      <c r="F53" s="106" t="s">
        <v>217</v>
      </c>
      <c r="G53" s="106">
        <v>38</v>
      </c>
      <c r="H53" s="106">
        <v>7</v>
      </c>
      <c r="I53" s="108">
        <v>2</v>
      </c>
      <c r="J53" s="109">
        <v>14</v>
      </c>
      <c r="K53" s="110"/>
      <c r="L53" s="111"/>
      <c r="M53" s="111"/>
      <c r="N53" s="112" t="s">
        <v>80</v>
      </c>
      <c r="O53" s="112">
        <v>1500</v>
      </c>
      <c r="P53" s="112"/>
      <c r="Q53" s="111"/>
      <c r="R53" s="113">
        <v>14</v>
      </c>
      <c r="S53" s="114"/>
      <c r="T53" s="115"/>
      <c r="U53" s="115"/>
      <c r="V53" s="116">
        <f t="shared" si="0"/>
        <v>0</v>
      </c>
      <c r="W53" s="116">
        <f t="shared" si="1"/>
        <v>0</v>
      </c>
      <c r="X53" s="117"/>
      <c r="Y53" s="109">
        <v>9</v>
      </c>
      <c r="Z53" s="109">
        <v>24</v>
      </c>
      <c r="AA53" s="109">
        <v>12</v>
      </c>
      <c r="AB53" s="117"/>
      <c r="AC53" s="118">
        <f t="shared" si="3"/>
        <v>39989.375999999997</v>
      </c>
      <c r="AD53" s="118">
        <f t="shared" si="4"/>
        <v>0</v>
      </c>
      <c r="AE53" s="118">
        <f t="shared" si="2"/>
        <v>39989.375999999997</v>
      </c>
      <c r="AF53"/>
    </row>
    <row r="54" spans="1:32" ht="24.95" customHeight="1" x14ac:dyDescent="0.4">
      <c r="A54" s="105">
        <v>51</v>
      </c>
      <c r="B54" s="106" t="s">
        <v>98</v>
      </c>
      <c r="C54" s="106" t="s">
        <v>233</v>
      </c>
      <c r="D54" s="106" t="s">
        <v>77</v>
      </c>
      <c r="E54" s="106" t="s">
        <v>100</v>
      </c>
      <c r="F54" s="106" t="s">
        <v>234</v>
      </c>
      <c r="G54" s="106">
        <v>26</v>
      </c>
      <c r="H54" s="106">
        <v>5</v>
      </c>
      <c r="I54" s="108">
        <v>1</v>
      </c>
      <c r="J54" s="109">
        <v>5</v>
      </c>
      <c r="K54" s="110"/>
      <c r="L54" s="111"/>
      <c r="M54" s="111"/>
      <c r="N54" s="112" t="s">
        <v>80</v>
      </c>
      <c r="O54" s="112">
        <v>1000</v>
      </c>
      <c r="P54" s="112"/>
      <c r="Q54" s="111"/>
      <c r="R54" s="113">
        <v>5</v>
      </c>
      <c r="S54" s="114"/>
      <c r="T54" s="115"/>
      <c r="U54" s="115"/>
      <c r="V54" s="116">
        <f t="shared" si="0"/>
        <v>0</v>
      </c>
      <c r="W54" s="116">
        <f t="shared" si="1"/>
        <v>0</v>
      </c>
      <c r="X54" s="117"/>
      <c r="Y54" s="109">
        <v>9</v>
      </c>
      <c r="Z54" s="109">
        <v>24</v>
      </c>
      <c r="AA54" s="109">
        <v>12</v>
      </c>
      <c r="AB54" s="117"/>
      <c r="AC54" s="118">
        <f t="shared" si="3"/>
        <v>9771.84</v>
      </c>
      <c r="AD54" s="118">
        <f t="shared" si="4"/>
        <v>0</v>
      </c>
      <c r="AE54" s="118">
        <f t="shared" si="2"/>
        <v>9771.84</v>
      </c>
      <c r="AF54"/>
    </row>
    <row r="55" spans="1:32" ht="24.95" customHeight="1" x14ac:dyDescent="0.4">
      <c r="A55" s="105">
        <v>52</v>
      </c>
      <c r="B55" s="106" t="s">
        <v>98</v>
      </c>
      <c r="C55" s="106" t="s">
        <v>233</v>
      </c>
      <c r="D55" s="106" t="s">
        <v>77</v>
      </c>
      <c r="E55" s="106" t="s">
        <v>102</v>
      </c>
      <c r="F55" s="106" t="s">
        <v>104</v>
      </c>
      <c r="G55" s="106">
        <v>14</v>
      </c>
      <c r="H55" s="106">
        <v>2</v>
      </c>
      <c r="I55" s="108">
        <v>1</v>
      </c>
      <c r="J55" s="109">
        <v>2</v>
      </c>
      <c r="K55" s="110"/>
      <c r="L55" s="111"/>
      <c r="M55" s="111"/>
      <c r="N55" s="112" t="s">
        <v>80</v>
      </c>
      <c r="O55" s="112">
        <v>700</v>
      </c>
      <c r="P55" s="112"/>
      <c r="Q55" s="111"/>
      <c r="R55" s="113">
        <v>2</v>
      </c>
      <c r="S55" s="114"/>
      <c r="T55" s="115"/>
      <c r="U55" s="115"/>
      <c r="V55" s="116">
        <f t="shared" si="0"/>
        <v>0</v>
      </c>
      <c r="W55" s="116">
        <f t="shared" si="1"/>
        <v>0</v>
      </c>
      <c r="X55" s="117"/>
      <c r="Y55" s="109">
        <v>9</v>
      </c>
      <c r="Z55" s="109">
        <v>24</v>
      </c>
      <c r="AA55" s="109">
        <v>12</v>
      </c>
      <c r="AB55" s="117"/>
      <c r="AC55" s="118">
        <f t="shared" si="3"/>
        <v>2104.7039999999997</v>
      </c>
      <c r="AD55" s="118">
        <f t="shared" si="4"/>
        <v>0</v>
      </c>
      <c r="AE55" s="118">
        <f t="shared" si="2"/>
        <v>2104.7039999999997</v>
      </c>
      <c r="AF55"/>
    </row>
    <row r="56" spans="1:32" ht="24.95" customHeight="1" x14ac:dyDescent="0.4">
      <c r="A56" s="105">
        <v>53</v>
      </c>
      <c r="B56" s="106" t="s">
        <v>235</v>
      </c>
      <c r="C56" s="106" t="s">
        <v>236</v>
      </c>
      <c r="D56" s="106" t="s">
        <v>209</v>
      </c>
      <c r="E56" s="106" t="s">
        <v>210</v>
      </c>
      <c r="F56" s="106" t="s">
        <v>237</v>
      </c>
      <c r="G56" s="106">
        <v>315</v>
      </c>
      <c r="H56" s="106">
        <v>4</v>
      </c>
      <c r="I56" s="108">
        <v>1</v>
      </c>
      <c r="J56" s="109">
        <v>4</v>
      </c>
      <c r="K56" s="110"/>
      <c r="L56" s="111"/>
      <c r="M56" s="111"/>
      <c r="N56" s="112" t="s">
        <v>80</v>
      </c>
      <c r="O56" s="112">
        <v>15000</v>
      </c>
      <c r="P56" s="112"/>
      <c r="Q56" s="111"/>
      <c r="R56" s="113">
        <v>4</v>
      </c>
      <c r="S56" s="114"/>
      <c r="T56" s="115"/>
      <c r="U56" s="115"/>
      <c r="V56" s="116">
        <f t="shared" si="0"/>
        <v>0</v>
      </c>
      <c r="W56" s="116">
        <f t="shared" si="1"/>
        <v>0</v>
      </c>
      <c r="X56" s="117"/>
      <c r="Y56" s="109">
        <v>9</v>
      </c>
      <c r="Z56" s="109">
        <v>24</v>
      </c>
      <c r="AA56" s="109">
        <v>12</v>
      </c>
      <c r="AB56" s="117"/>
      <c r="AC56" s="118">
        <f t="shared" si="3"/>
        <v>94711.680000000008</v>
      </c>
      <c r="AD56" s="118">
        <f t="shared" si="4"/>
        <v>0</v>
      </c>
      <c r="AE56" s="118">
        <f t="shared" si="2"/>
        <v>94711.680000000008</v>
      </c>
      <c r="AF56"/>
    </row>
    <row r="57" spans="1:32" ht="24.95" customHeight="1" x14ac:dyDescent="0.4">
      <c r="A57" s="105">
        <v>54</v>
      </c>
      <c r="B57" s="106" t="s">
        <v>235</v>
      </c>
      <c r="C57" s="106" t="s">
        <v>238</v>
      </c>
      <c r="D57" s="106" t="s">
        <v>209</v>
      </c>
      <c r="E57" s="106" t="s">
        <v>210</v>
      </c>
      <c r="F57" s="106" t="s">
        <v>211</v>
      </c>
      <c r="G57" s="106">
        <v>315</v>
      </c>
      <c r="H57" s="106">
        <v>6</v>
      </c>
      <c r="I57" s="108">
        <v>1</v>
      </c>
      <c r="J57" s="109">
        <v>6</v>
      </c>
      <c r="K57" s="110"/>
      <c r="L57" s="111"/>
      <c r="M57" s="111"/>
      <c r="N57" s="112" t="s">
        <v>80</v>
      </c>
      <c r="O57" s="112">
        <v>21100</v>
      </c>
      <c r="P57" s="112"/>
      <c r="Q57" s="111"/>
      <c r="R57" s="113">
        <v>6</v>
      </c>
      <c r="S57" s="114"/>
      <c r="T57" s="115"/>
      <c r="U57" s="115"/>
      <c r="V57" s="116">
        <f t="shared" si="0"/>
        <v>0</v>
      </c>
      <c r="W57" s="116">
        <f t="shared" si="1"/>
        <v>0</v>
      </c>
      <c r="X57" s="117"/>
      <c r="Y57" s="109">
        <v>9</v>
      </c>
      <c r="Z57" s="109">
        <v>24</v>
      </c>
      <c r="AA57" s="109">
        <v>12</v>
      </c>
      <c r="AB57" s="117"/>
      <c r="AC57" s="118">
        <f t="shared" si="3"/>
        <v>142067.51999999999</v>
      </c>
      <c r="AD57" s="118">
        <f t="shared" si="4"/>
        <v>0</v>
      </c>
      <c r="AE57" s="118">
        <f t="shared" si="2"/>
        <v>142067.51999999999</v>
      </c>
      <c r="AF57"/>
    </row>
    <row r="58" spans="1:32" ht="24.95" customHeight="1" x14ac:dyDescent="0.4">
      <c r="A58" s="105">
        <v>55</v>
      </c>
      <c r="B58" s="106" t="s">
        <v>235</v>
      </c>
      <c r="C58" s="106" t="s">
        <v>239</v>
      </c>
      <c r="D58" s="106" t="s">
        <v>209</v>
      </c>
      <c r="E58" s="106" t="s">
        <v>210</v>
      </c>
      <c r="F58" s="106" t="s">
        <v>211</v>
      </c>
      <c r="G58" s="106">
        <v>315</v>
      </c>
      <c r="H58" s="106">
        <v>4</v>
      </c>
      <c r="I58" s="108">
        <v>1</v>
      </c>
      <c r="J58" s="109">
        <v>4</v>
      </c>
      <c r="K58" s="110"/>
      <c r="L58" s="111"/>
      <c r="M58" s="111"/>
      <c r="N58" s="112" t="s">
        <v>80</v>
      </c>
      <c r="O58" s="112">
        <v>21100</v>
      </c>
      <c r="P58" s="112"/>
      <c r="Q58" s="111"/>
      <c r="R58" s="113">
        <v>4</v>
      </c>
      <c r="S58" s="114"/>
      <c r="T58" s="115"/>
      <c r="U58" s="115"/>
      <c r="V58" s="116">
        <f t="shared" si="0"/>
        <v>0</v>
      </c>
      <c r="W58" s="116">
        <f t="shared" si="1"/>
        <v>0</v>
      </c>
      <c r="X58" s="117"/>
      <c r="Y58" s="109">
        <v>9</v>
      </c>
      <c r="Z58" s="109">
        <v>24</v>
      </c>
      <c r="AA58" s="109">
        <v>12</v>
      </c>
      <c r="AB58" s="117"/>
      <c r="AC58" s="118">
        <f t="shared" si="3"/>
        <v>94711.680000000008</v>
      </c>
      <c r="AD58" s="118">
        <f t="shared" si="4"/>
        <v>0</v>
      </c>
      <c r="AE58" s="118">
        <f t="shared" si="2"/>
        <v>94711.680000000008</v>
      </c>
      <c r="AF58"/>
    </row>
    <row r="59" spans="1:32" ht="24.95" customHeight="1" x14ac:dyDescent="0.4">
      <c r="A59" s="105">
        <v>56</v>
      </c>
      <c r="B59" s="106" t="s">
        <v>235</v>
      </c>
      <c r="C59" s="106" t="s">
        <v>215</v>
      </c>
      <c r="D59" s="106" t="s">
        <v>77</v>
      </c>
      <c r="E59" s="106" t="s">
        <v>78</v>
      </c>
      <c r="F59" s="106" t="s">
        <v>200</v>
      </c>
      <c r="G59" s="106">
        <v>42</v>
      </c>
      <c r="H59" s="106">
        <v>2</v>
      </c>
      <c r="I59" s="108">
        <v>2</v>
      </c>
      <c r="J59" s="109">
        <v>4</v>
      </c>
      <c r="K59" s="110"/>
      <c r="L59" s="111"/>
      <c r="M59" s="111"/>
      <c r="N59" s="112" t="s">
        <v>80</v>
      </c>
      <c r="O59" s="112">
        <v>5100</v>
      </c>
      <c r="P59" s="112"/>
      <c r="Q59" s="111"/>
      <c r="R59" s="113">
        <v>2</v>
      </c>
      <c r="S59" s="114"/>
      <c r="T59" s="115"/>
      <c r="U59" s="115"/>
      <c r="V59" s="116">
        <f t="shared" si="0"/>
        <v>0</v>
      </c>
      <c r="W59" s="116">
        <f t="shared" si="1"/>
        <v>0</v>
      </c>
      <c r="X59" s="117"/>
      <c r="Y59" s="109">
        <v>9</v>
      </c>
      <c r="Z59" s="109">
        <v>24</v>
      </c>
      <c r="AA59" s="109">
        <v>12</v>
      </c>
      <c r="AB59" s="117"/>
      <c r="AC59" s="118">
        <f t="shared" si="3"/>
        <v>12628.224</v>
      </c>
      <c r="AD59" s="118">
        <f t="shared" si="4"/>
        <v>0</v>
      </c>
      <c r="AE59" s="118">
        <f t="shared" si="2"/>
        <v>12628.224</v>
      </c>
      <c r="AF59"/>
    </row>
    <row r="60" spans="1:32" ht="24.95" customHeight="1" x14ac:dyDescent="0.4">
      <c r="A60" s="105">
        <v>57</v>
      </c>
      <c r="B60" s="106" t="s">
        <v>235</v>
      </c>
      <c r="C60" s="106" t="s">
        <v>206</v>
      </c>
      <c r="D60" s="106" t="s">
        <v>77</v>
      </c>
      <c r="E60" s="106" t="s">
        <v>216</v>
      </c>
      <c r="F60" s="106" t="s">
        <v>217</v>
      </c>
      <c r="G60" s="106">
        <v>38</v>
      </c>
      <c r="H60" s="106">
        <v>1</v>
      </c>
      <c r="I60" s="108">
        <v>2</v>
      </c>
      <c r="J60" s="109">
        <v>2</v>
      </c>
      <c r="K60" s="110"/>
      <c r="L60" s="111"/>
      <c r="M60" s="111"/>
      <c r="N60" s="112" t="s">
        <v>80</v>
      </c>
      <c r="O60" s="112">
        <v>1500</v>
      </c>
      <c r="P60" s="112"/>
      <c r="Q60" s="111"/>
      <c r="R60" s="113">
        <v>2</v>
      </c>
      <c r="S60" s="114"/>
      <c r="T60" s="115"/>
      <c r="U60" s="115"/>
      <c r="V60" s="116">
        <f t="shared" si="0"/>
        <v>0</v>
      </c>
      <c r="W60" s="116">
        <f t="shared" si="1"/>
        <v>0</v>
      </c>
      <c r="X60" s="117"/>
      <c r="Y60" s="109">
        <v>9</v>
      </c>
      <c r="Z60" s="109">
        <v>24</v>
      </c>
      <c r="AA60" s="109">
        <v>12</v>
      </c>
      <c r="AB60" s="117"/>
      <c r="AC60" s="118">
        <f t="shared" si="3"/>
        <v>5712.768</v>
      </c>
      <c r="AD60" s="118">
        <f t="shared" si="4"/>
        <v>0</v>
      </c>
      <c r="AE60" s="118">
        <f t="shared" si="2"/>
        <v>5712.768</v>
      </c>
      <c r="AF60"/>
    </row>
    <row r="61" spans="1:32" ht="24.95" customHeight="1" x14ac:dyDescent="0.4">
      <c r="A61" s="105">
        <v>58</v>
      </c>
      <c r="B61" s="106" t="s">
        <v>235</v>
      </c>
      <c r="C61" s="106" t="s">
        <v>206</v>
      </c>
      <c r="D61" s="106" t="s">
        <v>77</v>
      </c>
      <c r="E61" s="106" t="s">
        <v>216</v>
      </c>
      <c r="F61" s="106" t="s">
        <v>218</v>
      </c>
      <c r="G61" s="106">
        <v>38</v>
      </c>
      <c r="H61" s="106">
        <v>1</v>
      </c>
      <c r="I61" s="108">
        <v>3</v>
      </c>
      <c r="J61" s="109">
        <v>3</v>
      </c>
      <c r="K61" s="110"/>
      <c r="L61" s="111"/>
      <c r="M61" s="111"/>
      <c r="N61" s="112" t="s">
        <v>80</v>
      </c>
      <c r="O61" s="112">
        <v>1500</v>
      </c>
      <c r="P61" s="112"/>
      <c r="Q61" s="111"/>
      <c r="R61" s="113">
        <v>3</v>
      </c>
      <c r="S61" s="114"/>
      <c r="T61" s="115"/>
      <c r="U61" s="115"/>
      <c r="V61" s="116">
        <f t="shared" si="0"/>
        <v>0</v>
      </c>
      <c r="W61" s="116">
        <f t="shared" si="1"/>
        <v>0</v>
      </c>
      <c r="X61" s="117"/>
      <c r="Y61" s="109">
        <v>9</v>
      </c>
      <c r="Z61" s="109">
        <v>24</v>
      </c>
      <c r="AA61" s="109">
        <v>12</v>
      </c>
      <c r="AB61" s="117"/>
      <c r="AC61" s="118">
        <f t="shared" si="3"/>
        <v>8569.152</v>
      </c>
      <c r="AD61" s="118">
        <f t="shared" si="4"/>
        <v>0</v>
      </c>
      <c r="AE61" s="118">
        <f t="shared" si="2"/>
        <v>8569.152</v>
      </c>
      <c r="AF61"/>
    </row>
    <row r="62" spans="1:32" ht="24.95" customHeight="1" x14ac:dyDescent="0.4">
      <c r="A62" s="105">
        <v>59</v>
      </c>
      <c r="B62" s="106" t="s">
        <v>235</v>
      </c>
      <c r="C62" s="106" t="s">
        <v>219</v>
      </c>
      <c r="D62" s="106" t="s">
        <v>77</v>
      </c>
      <c r="E62" s="106" t="s">
        <v>78</v>
      </c>
      <c r="F62" s="106" t="s">
        <v>220</v>
      </c>
      <c r="G62" s="106">
        <v>42</v>
      </c>
      <c r="H62" s="106">
        <v>3</v>
      </c>
      <c r="I62" s="108">
        <v>1</v>
      </c>
      <c r="J62" s="109">
        <v>3</v>
      </c>
      <c r="K62" s="110"/>
      <c r="L62" s="111"/>
      <c r="M62" s="111"/>
      <c r="N62" s="112" t="s">
        <v>80</v>
      </c>
      <c r="O62" s="112">
        <v>2500</v>
      </c>
      <c r="P62" s="112"/>
      <c r="Q62" s="111"/>
      <c r="R62" s="113">
        <v>3</v>
      </c>
      <c r="S62" s="114"/>
      <c r="T62" s="115"/>
      <c r="U62" s="115"/>
      <c r="V62" s="116">
        <f t="shared" si="0"/>
        <v>0</v>
      </c>
      <c r="W62" s="116">
        <f t="shared" si="1"/>
        <v>0</v>
      </c>
      <c r="X62" s="117"/>
      <c r="Y62" s="109">
        <v>9</v>
      </c>
      <c r="Z62" s="109">
        <v>24</v>
      </c>
      <c r="AA62" s="109">
        <v>12</v>
      </c>
      <c r="AB62" s="117"/>
      <c r="AC62" s="118">
        <f t="shared" si="3"/>
        <v>9471.1679999999997</v>
      </c>
      <c r="AD62" s="118">
        <f t="shared" si="4"/>
        <v>0</v>
      </c>
      <c r="AE62" s="118">
        <f t="shared" si="2"/>
        <v>9471.1679999999997</v>
      </c>
      <c r="AF62"/>
    </row>
    <row r="63" spans="1:32" ht="24.95" customHeight="1" x14ac:dyDescent="0.4">
      <c r="A63" s="105">
        <v>60</v>
      </c>
      <c r="B63" s="106" t="s">
        <v>235</v>
      </c>
      <c r="C63" s="106" t="s">
        <v>219</v>
      </c>
      <c r="D63" s="106" t="s">
        <v>77</v>
      </c>
      <c r="E63" s="106" t="s">
        <v>100</v>
      </c>
      <c r="F63" s="106" t="s">
        <v>221</v>
      </c>
      <c r="G63" s="106">
        <v>26</v>
      </c>
      <c r="H63" s="106">
        <v>2</v>
      </c>
      <c r="I63" s="108">
        <v>1</v>
      </c>
      <c r="J63" s="109">
        <v>2</v>
      </c>
      <c r="K63" s="110"/>
      <c r="L63" s="111"/>
      <c r="M63" s="111"/>
      <c r="N63" s="112" t="s">
        <v>80</v>
      </c>
      <c r="O63" s="112">
        <v>1000</v>
      </c>
      <c r="P63" s="112"/>
      <c r="Q63" s="111"/>
      <c r="R63" s="113">
        <v>2</v>
      </c>
      <c r="S63" s="114"/>
      <c r="T63" s="115"/>
      <c r="U63" s="115"/>
      <c r="V63" s="116">
        <f t="shared" si="0"/>
        <v>0</v>
      </c>
      <c r="W63" s="116">
        <f t="shared" si="1"/>
        <v>0</v>
      </c>
      <c r="X63" s="117"/>
      <c r="Y63" s="109">
        <v>9</v>
      </c>
      <c r="Z63" s="109">
        <v>24</v>
      </c>
      <c r="AA63" s="109">
        <v>12</v>
      </c>
      <c r="AB63" s="117"/>
      <c r="AC63" s="118">
        <f t="shared" si="3"/>
        <v>3908.7359999999999</v>
      </c>
      <c r="AD63" s="118">
        <f t="shared" si="4"/>
        <v>0</v>
      </c>
      <c r="AE63" s="118">
        <f t="shared" si="2"/>
        <v>3908.7359999999999</v>
      </c>
      <c r="AF63"/>
    </row>
    <row r="64" spans="1:32" ht="24.95" customHeight="1" x14ac:dyDescent="0.4">
      <c r="A64" s="105">
        <v>61</v>
      </c>
      <c r="B64" s="106" t="s">
        <v>235</v>
      </c>
      <c r="C64" s="106" t="s">
        <v>222</v>
      </c>
      <c r="D64" s="106" t="s">
        <v>77</v>
      </c>
      <c r="E64" s="106" t="s">
        <v>78</v>
      </c>
      <c r="F64" s="106" t="s">
        <v>220</v>
      </c>
      <c r="G64" s="106">
        <v>42</v>
      </c>
      <c r="H64" s="106">
        <v>3</v>
      </c>
      <c r="I64" s="108">
        <v>1</v>
      </c>
      <c r="J64" s="109">
        <v>3</v>
      </c>
      <c r="K64" s="110"/>
      <c r="L64" s="111"/>
      <c r="M64" s="111"/>
      <c r="N64" s="112" t="s">
        <v>80</v>
      </c>
      <c r="O64" s="112">
        <v>2500</v>
      </c>
      <c r="P64" s="112"/>
      <c r="Q64" s="111"/>
      <c r="R64" s="113">
        <v>3</v>
      </c>
      <c r="S64" s="114"/>
      <c r="T64" s="115"/>
      <c r="U64" s="115"/>
      <c r="V64" s="116">
        <f t="shared" si="0"/>
        <v>0</v>
      </c>
      <c r="W64" s="116">
        <f t="shared" si="1"/>
        <v>0</v>
      </c>
      <c r="X64" s="117"/>
      <c r="Y64" s="109">
        <v>9</v>
      </c>
      <c r="Z64" s="109">
        <v>24</v>
      </c>
      <c r="AA64" s="109">
        <v>12</v>
      </c>
      <c r="AB64" s="117"/>
      <c r="AC64" s="118">
        <f t="shared" si="3"/>
        <v>9471.1679999999997</v>
      </c>
      <c r="AD64" s="118">
        <f t="shared" si="4"/>
        <v>0</v>
      </c>
      <c r="AE64" s="118">
        <f t="shared" si="2"/>
        <v>9471.1679999999997</v>
      </c>
      <c r="AF64"/>
    </row>
    <row r="65" spans="1:32" ht="24.95" customHeight="1" x14ac:dyDescent="0.4">
      <c r="A65" s="105">
        <v>62</v>
      </c>
      <c r="B65" s="106" t="s">
        <v>235</v>
      </c>
      <c r="C65" s="106" t="s">
        <v>222</v>
      </c>
      <c r="D65" s="106" t="s">
        <v>77</v>
      </c>
      <c r="E65" s="106" t="s">
        <v>100</v>
      </c>
      <c r="F65" s="106" t="s">
        <v>221</v>
      </c>
      <c r="G65" s="106">
        <v>26</v>
      </c>
      <c r="H65" s="106">
        <v>2</v>
      </c>
      <c r="I65" s="108">
        <v>1</v>
      </c>
      <c r="J65" s="109">
        <v>2</v>
      </c>
      <c r="K65" s="110"/>
      <c r="L65" s="111"/>
      <c r="M65" s="111"/>
      <c r="N65" s="112" t="s">
        <v>80</v>
      </c>
      <c r="O65" s="112">
        <v>1000</v>
      </c>
      <c r="P65" s="112"/>
      <c r="Q65" s="111"/>
      <c r="R65" s="113">
        <v>2</v>
      </c>
      <c r="S65" s="114"/>
      <c r="T65" s="115"/>
      <c r="U65" s="115"/>
      <c r="V65" s="116">
        <f t="shared" si="0"/>
        <v>0</v>
      </c>
      <c r="W65" s="116">
        <f t="shared" si="1"/>
        <v>0</v>
      </c>
      <c r="X65" s="117"/>
      <c r="Y65" s="109">
        <v>9</v>
      </c>
      <c r="Z65" s="109">
        <v>24</v>
      </c>
      <c r="AA65" s="109">
        <v>12</v>
      </c>
      <c r="AB65" s="117"/>
      <c r="AC65" s="118">
        <f t="shared" si="3"/>
        <v>3908.7359999999999</v>
      </c>
      <c r="AD65" s="118">
        <f t="shared" si="4"/>
        <v>0</v>
      </c>
      <c r="AE65" s="118">
        <f t="shared" si="2"/>
        <v>3908.7359999999999</v>
      </c>
      <c r="AF65"/>
    </row>
    <row r="66" spans="1:32" ht="24.95" customHeight="1" x14ac:dyDescent="0.4">
      <c r="A66" s="105">
        <v>63</v>
      </c>
      <c r="B66" s="106" t="s">
        <v>235</v>
      </c>
      <c r="C66" s="106" t="s">
        <v>223</v>
      </c>
      <c r="D66" s="106" t="s">
        <v>77</v>
      </c>
      <c r="E66" s="106" t="s">
        <v>216</v>
      </c>
      <c r="F66" s="106" t="s">
        <v>217</v>
      </c>
      <c r="G66" s="106">
        <v>38</v>
      </c>
      <c r="H66" s="106">
        <v>2</v>
      </c>
      <c r="I66" s="108">
        <v>2</v>
      </c>
      <c r="J66" s="109">
        <v>4</v>
      </c>
      <c r="K66" s="110"/>
      <c r="L66" s="111"/>
      <c r="M66" s="111"/>
      <c r="N66" s="112" t="s">
        <v>80</v>
      </c>
      <c r="O66" s="112">
        <v>1500</v>
      </c>
      <c r="P66" s="112"/>
      <c r="Q66" s="111"/>
      <c r="R66" s="113">
        <v>4</v>
      </c>
      <c r="S66" s="114"/>
      <c r="T66" s="115"/>
      <c r="U66" s="115"/>
      <c r="V66" s="116">
        <f t="shared" si="0"/>
        <v>0</v>
      </c>
      <c r="W66" s="116">
        <f t="shared" si="1"/>
        <v>0</v>
      </c>
      <c r="X66" s="117"/>
      <c r="Y66" s="109">
        <v>9</v>
      </c>
      <c r="Z66" s="109">
        <v>24</v>
      </c>
      <c r="AA66" s="109">
        <v>12</v>
      </c>
      <c r="AB66" s="117"/>
      <c r="AC66" s="118">
        <f t="shared" si="3"/>
        <v>11425.536</v>
      </c>
      <c r="AD66" s="118">
        <f t="shared" si="4"/>
        <v>0</v>
      </c>
      <c r="AE66" s="118">
        <f t="shared" si="2"/>
        <v>11425.536</v>
      </c>
      <c r="AF66"/>
    </row>
    <row r="67" spans="1:32" ht="24.95" customHeight="1" x14ac:dyDescent="0.4">
      <c r="A67" s="105">
        <v>64</v>
      </c>
      <c r="B67" s="106" t="s">
        <v>235</v>
      </c>
      <c r="C67" s="106" t="s">
        <v>227</v>
      </c>
      <c r="D67" s="106" t="s">
        <v>77</v>
      </c>
      <c r="E67" s="106" t="s">
        <v>78</v>
      </c>
      <c r="F67" s="106" t="s">
        <v>148</v>
      </c>
      <c r="G67" s="106">
        <v>42</v>
      </c>
      <c r="H67" s="106">
        <v>1</v>
      </c>
      <c r="I67" s="108">
        <v>2</v>
      </c>
      <c r="J67" s="109">
        <v>2</v>
      </c>
      <c r="K67" s="110"/>
      <c r="L67" s="111"/>
      <c r="M67" s="111"/>
      <c r="N67" s="112" t="s">
        <v>80</v>
      </c>
      <c r="O67" s="112">
        <v>2500</v>
      </c>
      <c r="P67" s="112"/>
      <c r="Q67" s="111"/>
      <c r="R67" s="113">
        <v>2</v>
      </c>
      <c r="S67" s="114"/>
      <c r="T67" s="115"/>
      <c r="U67" s="115"/>
      <c r="V67" s="116">
        <f t="shared" si="0"/>
        <v>0</v>
      </c>
      <c r="W67" s="116">
        <f t="shared" si="1"/>
        <v>0</v>
      </c>
      <c r="X67" s="117"/>
      <c r="Y67" s="109">
        <v>9</v>
      </c>
      <c r="Z67" s="109">
        <v>24</v>
      </c>
      <c r="AA67" s="109">
        <v>12</v>
      </c>
      <c r="AB67" s="117"/>
      <c r="AC67" s="118">
        <f t="shared" si="3"/>
        <v>6314.1120000000001</v>
      </c>
      <c r="AD67" s="118">
        <f t="shared" si="4"/>
        <v>0</v>
      </c>
      <c r="AE67" s="118">
        <f t="shared" si="2"/>
        <v>6314.1120000000001</v>
      </c>
      <c r="AF67"/>
    </row>
    <row r="68" spans="1:32" ht="24.95" customHeight="1" x14ac:dyDescent="0.4">
      <c r="A68" s="105">
        <v>65</v>
      </c>
      <c r="B68" s="106" t="s">
        <v>235</v>
      </c>
      <c r="C68" s="106" t="s">
        <v>232</v>
      </c>
      <c r="D68" s="106" t="s">
        <v>77</v>
      </c>
      <c r="E68" s="106" t="s">
        <v>216</v>
      </c>
      <c r="F68" s="106" t="s">
        <v>217</v>
      </c>
      <c r="G68" s="106">
        <v>38</v>
      </c>
      <c r="H68" s="106">
        <v>6</v>
      </c>
      <c r="I68" s="108">
        <v>2</v>
      </c>
      <c r="J68" s="109">
        <v>12</v>
      </c>
      <c r="K68" s="110"/>
      <c r="L68" s="111"/>
      <c r="M68" s="111"/>
      <c r="N68" s="112" t="s">
        <v>80</v>
      </c>
      <c r="O68" s="112">
        <v>1500</v>
      </c>
      <c r="P68" s="112"/>
      <c r="Q68" s="111"/>
      <c r="R68" s="113">
        <v>12</v>
      </c>
      <c r="S68" s="114"/>
      <c r="T68" s="115"/>
      <c r="U68" s="115"/>
      <c r="V68" s="116">
        <f t="shared" ref="V68:V116" si="5">T68*R68</f>
        <v>0</v>
      </c>
      <c r="W68" s="116">
        <f t="shared" ref="W68:W116" si="6">U68*R68</f>
        <v>0</v>
      </c>
      <c r="X68" s="117"/>
      <c r="Y68" s="109">
        <v>9</v>
      </c>
      <c r="Z68" s="109">
        <v>24</v>
      </c>
      <c r="AA68" s="109">
        <v>12</v>
      </c>
      <c r="AB68" s="117"/>
      <c r="AC68" s="118">
        <f t="shared" si="3"/>
        <v>34276.608</v>
      </c>
      <c r="AD68" s="118">
        <f t="shared" si="4"/>
        <v>0</v>
      </c>
      <c r="AE68" s="118">
        <f t="shared" ref="AE68:AE116" si="7">AC68-AD68</f>
        <v>34276.608</v>
      </c>
      <c r="AF68"/>
    </row>
    <row r="69" spans="1:32" ht="24.95" customHeight="1" x14ac:dyDescent="0.4">
      <c r="A69" s="105">
        <v>66</v>
      </c>
      <c r="B69" s="106" t="s">
        <v>235</v>
      </c>
      <c r="C69" s="106" t="s">
        <v>232</v>
      </c>
      <c r="D69" s="106" t="s">
        <v>77</v>
      </c>
      <c r="E69" s="106" t="s">
        <v>216</v>
      </c>
      <c r="F69" s="106" t="s">
        <v>218</v>
      </c>
      <c r="G69" s="106">
        <v>38</v>
      </c>
      <c r="H69" s="106">
        <v>3</v>
      </c>
      <c r="I69" s="108">
        <v>3</v>
      </c>
      <c r="J69" s="109">
        <v>9</v>
      </c>
      <c r="K69" s="110"/>
      <c r="L69" s="111"/>
      <c r="M69" s="111"/>
      <c r="N69" s="112" t="s">
        <v>80</v>
      </c>
      <c r="O69" s="112">
        <v>1500</v>
      </c>
      <c r="P69" s="112"/>
      <c r="Q69" s="111"/>
      <c r="R69" s="113">
        <v>9</v>
      </c>
      <c r="S69" s="114"/>
      <c r="T69" s="115"/>
      <c r="U69" s="115"/>
      <c r="V69" s="116">
        <f t="shared" si="5"/>
        <v>0</v>
      </c>
      <c r="W69" s="116">
        <f t="shared" si="6"/>
        <v>0</v>
      </c>
      <c r="X69" s="117"/>
      <c r="Y69" s="109">
        <v>9</v>
      </c>
      <c r="Z69" s="109">
        <v>24</v>
      </c>
      <c r="AA69" s="109">
        <v>12</v>
      </c>
      <c r="AB69" s="117"/>
      <c r="AC69" s="118">
        <f t="shared" ref="AC69:AC116" si="8">G69*J69*Y69*Z69*AA69/1000*$AB$1</f>
        <v>25707.456000000002</v>
      </c>
      <c r="AD69" s="118">
        <f t="shared" ref="AD69:AD116" si="9">Q69*R69*Y69*Z69*AA69/1000*$AB$1</f>
        <v>0</v>
      </c>
      <c r="AE69" s="118">
        <f t="shared" si="7"/>
        <v>25707.456000000002</v>
      </c>
      <c r="AF69"/>
    </row>
    <row r="70" spans="1:32" ht="24.95" customHeight="1" x14ac:dyDescent="0.4">
      <c r="A70" s="105">
        <v>67</v>
      </c>
      <c r="B70" s="106" t="s">
        <v>235</v>
      </c>
      <c r="C70" s="106" t="s">
        <v>240</v>
      </c>
      <c r="D70" s="106" t="s">
        <v>77</v>
      </c>
      <c r="E70" s="106" t="s">
        <v>78</v>
      </c>
      <c r="F70" s="106" t="s">
        <v>106</v>
      </c>
      <c r="G70" s="106">
        <v>42</v>
      </c>
      <c r="H70" s="106">
        <v>2</v>
      </c>
      <c r="I70" s="108">
        <v>2</v>
      </c>
      <c r="J70" s="109">
        <v>4</v>
      </c>
      <c r="K70" s="110"/>
      <c r="L70" s="111"/>
      <c r="M70" s="111"/>
      <c r="N70" s="112" t="s">
        <v>80</v>
      </c>
      <c r="O70" s="112">
        <v>2500</v>
      </c>
      <c r="P70" s="112"/>
      <c r="Q70" s="111"/>
      <c r="R70" s="113">
        <v>4</v>
      </c>
      <c r="S70" s="114"/>
      <c r="T70" s="115"/>
      <c r="U70" s="115"/>
      <c r="V70" s="116">
        <f t="shared" si="5"/>
        <v>0</v>
      </c>
      <c r="W70" s="116">
        <f t="shared" si="6"/>
        <v>0</v>
      </c>
      <c r="X70" s="117"/>
      <c r="Y70" s="109">
        <v>9</v>
      </c>
      <c r="Z70" s="109">
        <v>24</v>
      </c>
      <c r="AA70" s="109">
        <v>12</v>
      </c>
      <c r="AB70" s="117"/>
      <c r="AC70" s="118">
        <f t="shared" si="8"/>
        <v>12628.224</v>
      </c>
      <c r="AD70" s="118">
        <f t="shared" si="9"/>
        <v>0</v>
      </c>
      <c r="AE70" s="118">
        <f t="shared" si="7"/>
        <v>12628.224</v>
      </c>
      <c r="AF70"/>
    </row>
    <row r="71" spans="1:32" ht="24.95" customHeight="1" x14ac:dyDescent="0.4">
      <c r="A71" s="105">
        <v>68</v>
      </c>
      <c r="B71" s="106" t="s">
        <v>235</v>
      </c>
      <c r="C71" s="106" t="s">
        <v>241</v>
      </c>
      <c r="D71" s="106" t="s">
        <v>77</v>
      </c>
      <c r="E71" s="106" t="s">
        <v>78</v>
      </c>
      <c r="F71" s="106" t="s">
        <v>242</v>
      </c>
      <c r="G71" s="106">
        <v>42</v>
      </c>
      <c r="H71" s="106">
        <v>1</v>
      </c>
      <c r="I71" s="108">
        <v>2</v>
      </c>
      <c r="J71" s="109">
        <v>2</v>
      </c>
      <c r="K71" s="110"/>
      <c r="L71" s="111"/>
      <c r="M71" s="111"/>
      <c r="N71" s="112" t="s">
        <v>80</v>
      </c>
      <c r="O71" s="112">
        <v>2500</v>
      </c>
      <c r="P71" s="112"/>
      <c r="Q71" s="111"/>
      <c r="R71" s="113">
        <v>2</v>
      </c>
      <c r="S71" s="114"/>
      <c r="T71" s="115"/>
      <c r="U71" s="115"/>
      <c r="V71" s="116">
        <f t="shared" si="5"/>
        <v>0</v>
      </c>
      <c r="W71" s="116">
        <f t="shared" si="6"/>
        <v>0</v>
      </c>
      <c r="X71" s="117"/>
      <c r="Y71" s="109">
        <v>9</v>
      </c>
      <c r="Z71" s="109">
        <v>24</v>
      </c>
      <c r="AA71" s="109">
        <v>12</v>
      </c>
      <c r="AB71" s="117"/>
      <c r="AC71" s="118">
        <f t="shared" si="8"/>
        <v>6314.1120000000001</v>
      </c>
      <c r="AD71" s="118">
        <f t="shared" si="9"/>
        <v>0</v>
      </c>
      <c r="AE71" s="118">
        <f t="shared" si="7"/>
        <v>6314.1120000000001</v>
      </c>
      <c r="AF71"/>
    </row>
    <row r="72" spans="1:32" ht="24.95" customHeight="1" x14ac:dyDescent="0.4">
      <c r="A72" s="105">
        <v>69</v>
      </c>
      <c r="B72" s="106" t="s">
        <v>235</v>
      </c>
      <c r="C72" s="106" t="s">
        <v>243</v>
      </c>
      <c r="D72" s="106" t="s">
        <v>77</v>
      </c>
      <c r="E72" s="106" t="s">
        <v>78</v>
      </c>
      <c r="F72" s="106" t="s">
        <v>242</v>
      </c>
      <c r="G72" s="106">
        <v>42</v>
      </c>
      <c r="H72" s="106">
        <v>1</v>
      </c>
      <c r="I72" s="108">
        <v>2</v>
      </c>
      <c r="J72" s="109">
        <v>2</v>
      </c>
      <c r="K72" s="110"/>
      <c r="L72" s="111"/>
      <c r="M72" s="111"/>
      <c r="N72" s="112" t="s">
        <v>80</v>
      </c>
      <c r="O72" s="112">
        <v>2500</v>
      </c>
      <c r="P72" s="112"/>
      <c r="Q72" s="111"/>
      <c r="R72" s="113">
        <v>2</v>
      </c>
      <c r="S72" s="114"/>
      <c r="T72" s="115"/>
      <c r="U72" s="115"/>
      <c r="V72" s="116">
        <f t="shared" si="5"/>
        <v>0</v>
      </c>
      <c r="W72" s="116">
        <f t="shared" si="6"/>
        <v>0</v>
      </c>
      <c r="X72" s="117"/>
      <c r="Y72" s="109">
        <v>9</v>
      </c>
      <c r="Z72" s="109">
        <v>24</v>
      </c>
      <c r="AA72" s="109">
        <v>12</v>
      </c>
      <c r="AB72" s="117"/>
      <c r="AC72" s="118">
        <f t="shared" si="8"/>
        <v>6314.1120000000001</v>
      </c>
      <c r="AD72" s="118">
        <f t="shared" si="9"/>
        <v>0</v>
      </c>
      <c r="AE72" s="118">
        <f t="shared" si="7"/>
        <v>6314.1120000000001</v>
      </c>
      <c r="AF72"/>
    </row>
    <row r="73" spans="1:32" ht="24.95" customHeight="1" x14ac:dyDescent="0.4">
      <c r="A73" s="105">
        <v>70</v>
      </c>
      <c r="B73" s="106" t="s">
        <v>235</v>
      </c>
      <c r="C73" s="106" t="s">
        <v>243</v>
      </c>
      <c r="D73" s="106" t="s">
        <v>77</v>
      </c>
      <c r="E73" s="106" t="s">
        <v>100</v>
      </c>
      <c r="F73" s="106" t="s">
        <v>221</v>
      </c>
      <c r="G73" s="106">
        <v>26</v>
      </c>
      <c r="H73" s="106">
        <v>1</v>
      </c>
      <c r="I73" s="108">
        <v>1</v>
      </c>
      <c r="J73" s="109">
        <v>1</v>
      </c>
      <c r="K73" s="110"/>
      <c r="L73" s="111"/>
      <c r="M73" s="111"/>
      <c r="N73" s="112" t="s">
        <v>80</v>
      </c>
      <c r="O73" s="112">
        <v>1000</v>
      </c>
      <c r="P73" s="112"/>
      <c r="Q73" s="111"/>
      <c r="R73" s="113">
        <v>1</v>
      </c>
      <c r="S73" s="114"/>
      <c r="T73" s="115"/>
      <c r="U73" s="115"/>
      <c r="V73" s="116">
        <f t="shared" si="5"/>
        <v>0</v>
      </c>
      <c r="W73" s="116">
        <f t="shared" si="6"/>
        <v>0</v>
      </c>
      <c r="X73" s="117"/>
      <c r="Y73" s="109">
        <v>9</v>
      </c>
      <c r="Z73" s="109">
        <v>24</v>
      </c>
      <c r="AA73" s="109">
        <v>12</v>
      </c>
      <c r="AB73" s="117"/>
      <c r="AC73" s="118">
        <f t="shared" si="8"/>
        <v>1954.3679999999999</v>
      </c>
      <c r="AD73" s="118">
        <f t="shared" si="9"/>
        <v>0</v>
      </c>
      <c r="AE73" s="118">
        <f t="shared" si="7"/>
        <v>1954.3679999999999</v>
      </c>
      <c r="AF73"/>
    </row>
    <row r="74" spans="1:32" ht="24.95" customHeight="1" x14ac:dyDescent="0.4">
      <c r="A74" s="105">
        <v>71</v>
      </c>
      <c r="B74" s="106" t="s">
        <v>235</v>
      </c>
      <c r="C74" s="106" t="s">
        <v>244</v>
      </c>
      <c r="D74" s="106" t="s">
        <v>77</v>
      </c>
      <c r="E74" s="106" t="s">
        <v>78</v>
      </c>
      <c r="F74" s="106" t="s">
        <v>245</v>
      </c>
      <c r="G74" s="106">
        <v>42</v>
      </c>
      <c r="H74" s="106">
        <v>1</v>
      </c>
      <c r="I74" s="108">
        <v>1</v>
      </c>
      <c r="J74" s="109">
        <v>1</v>
      </c>
      <c r="K74" s="110"/>
      <c r="L74" s="111"/>
      <c r="M74" s="111"/>
      <c r="N74" s="112" t="s">
        <v>80</v>
      </c>
      <c r="O74" s="112">
        <v>2500</v>
      </c>
      <c r="P74" s="112"/>
      <c r="Q74" s="111"/>
      <c r="R74" s="113">
        <v>1</v>
      </c>
      <c r="S74" s="114"/>
      <c r="T74" s="115"/>
      <c r="U74" s="115"/>
      <c r="V74" s="116">
        <f t="shared" si="5"/>
        <v>0</v>
      </c>
      <c r="W74" s="116">
        <f t="shared" si="6"/>
        <v>0</v>
      </c>
      <c r="X74" s="117"/>
      <c r="Y74" s="109">
        <v>9</v>
      </c>
      <c r="Z74" s="109">
        <v>24</v>
      </c>
      <c r="AA74" s="109">
        <v>12</v>
      </c>
      <c r="AB74" s="117"/>
      <c r="AC74" s="118">
        <f t="shared" si="8"/>
        <v>3157.056</v>
      </c>
      <c r="AD74" s="118">
        <f t="shared" si="9"/>
        <v>0</v>
      </c>
      <c r="AE74" s="118">
        <f t="shared" si="7"/>
        <v>3157.056</v>
      </c>
      <c r="AF74"/>
    </row>
    <row r="75" spans="1:32" ht="24.95" customHeight="1" x14ac:dyDescent="0.4">
      <c r="A75" s="105">
        <v>72</v>
      </c>
      <c r="B75" s="106" t="s">
        <v>235</v>
      </c>
      <c r="C75" s="106" t="s">
        <v>244</v>
      </c>
      <c r="D75" s="106" t="s">
        <v>77</v>
      </c>
      <c r="E75" s="106" t="s">
        <v>100</v>
      </c>
      <c r="F75" s="106" t="s">
        <v>221</v>
      </c>
      <c r="G75" s="106">
        <v>26</v>
      </c>
      <c r="H75" s="106">
        <v>1</v>
      </c>
      <c r="I75" s="108">
        <v>1</v>
      </c>
      <c r="J75" s="109">
        <v>1</v>
      </c>
      <c r="K75" s="110"/>
      <c r="L75" s="111"/>
      <c r="M75" s="111"/>
      <c r="N75" s="112" t="s">
        <v>80</v>
      </c>
      <c r="O75" s="112">
        <v>1000</v>
      </c>
      <c r="P75" s="112"/>
      <c r="Q75" s="111"/>
      <c r="R75" s="113">
        <v>1</v>
      </c>
      <c r="S75" s="114"/>
      <c r="T75" s="115"/>
      <c r="U75" s="115"/>
      <c r="V75" s="116">
        <f t="shared" si="5"/>
        <v>0</v>
      </c>
      <c r="W75" s="116">
        <f t="shared" si="6"/>
        <v>0</v>
      </c>
      <c r="X75" s="117"/>
      <c r="Y75" s="109">
        <v>9</v>
      </c>
      <c r="Z75" s="109">
        <v>24</v>
      </c>
      <c r="AA75" s="109">
        <v>12</v>
      </c>
      <c r="AB75" s="117"/>
      <c r="AC75" s="118">
        <f t="shared" si="8"/>
        <v>1954.3679999999999</v>
      </c>
      <c r="AD75" s="118">
        <f t="shared" si="9"/>
        <v>0</v>
      </c>
      <c r="AE75" s="118">
        <f t="shared" si="7"/>
        <v>1954.3679999999999</v>
      </c>
      <c r="AF75"/>
    </row>
    <row r="76" spans="1:32" ht="24.95" customHeight="1" x14ac:dyDescent="0.4">
      <c r="A76" s="105">
        <v>73</v>
      </c>
      <c r="B76" s="106" t="s">
        <v>235</v>
      </c>
      <c r="C76" s="106" t="s">
        <v>246</v>
      </c>
      <c r="D76" s="106" t="s">
        <v>77</v>
      </c>
      <c r="E76" s="106" t="s">
        <v>78</v>
      </c>
      <c r="F76" s="106" t="s">
        <v>142</v>
      </c>
      <c r="G76" s="106">
        <v>42</v>
      </c>
      <c r="H76" s="106">
        <v>10</v>
      </c>
      <c r="I76" s="108">
        <v>2</v>
      </c>
      <c r="J76" s="109">
        <v>20</v>
      </c>
      <c r="K76" s="110"/>
      <c r="L76" s="111"/>
      <c r="M76" s="111"/>
      <c r="N76" s="112" t="s">
        <v>80</v>
      </c>
      <c r="O76" s="112">
        <v>2500</v>
      </c>
      <c r="P76" s="112"/>
      <c r="Q76" s="111"/>
      <c r="R76" s="113">
        <v>20</v>
      </c>
      <c r="S76" s="114"/>
      <c r="T76" s="115"/>
      <c r="U76" s="115"/>
      <c r="V76" s="116">
        <f t="shared" si="5"/>
        <v>0</v>
      </c>
      <c r="W76" s="116">
        <f t="shared" si="6"/>
        <v>0</v>
      </c>
      <c r="X76" s="117"/>
      <c r="Y76" s="109">
        <v>9</v>
      </c>
      <c r="Z76" s="109">
        <v>24</v>
      </c>
      <c r="AA76" s="109">
        <v>12</v>
      </c>
      <c r="AB76" s="117"/>
      <c r="AC76" s="118">
        <f t="shared" si="8"/>
        <v>63141.120000000003</v>
      </c>
      <c r="AD76" s="118">
        <f t="shared" si="9"/>
        <v>0</v>
      </c>
      <c r="AE76" s="118">
        <f t="shared" si="7"/>
        <v>63141.120000000003</v>
      </c>
      <c r="AF76"/>
    </row>
    <row r="77" spans="1:32" ht="24.95" customHeight="1" x14ac:dyDescent="0.4">
      <c r="A77" s="105">
        <v>74</v>
      </c>
      <c r="B77" s="106" t="s">
        <v>235</v>
      </c>
      <c r="C77" s="106" t="s">
        <v>246</v>
      </c>
      <c r="D77" s="106" t="s">
        <v>77</v>
      </c>
      <c r="E77" s="106" t="s">
        <v>78</v>
      </c>
      <c r="F77" s="106" t="s">
        <v>229</v>
      </c>
      <c r="G77" s="106">
        <v>42</v>
      </c>
      <c r="H77" s="106">
        <v>6</v>
      </c>
      <c r="I77" s="108">
        <v>2</v>
      </c>
      <c r="J77" s="109">
        <v>12</v>
      </c>
      <c r="K77" s="110"/>
      <c r="L77" s="111"/>
      <c r="M77" s="111"/>
      <c r="N77" s="112" t="s">
        <v>80</v>
      </c>
      <c r="O77" s="112">
        <v>5000</v>
      </c>
      <c r="P77" s="112"/>
      <c r="Q77" s="111"/>
      <c r="R77" s="113">
        <v>6</v>
      </c>
      <c r="S77" s="114"/>
      <c r="T77" s="115"/>
      <c r="U77" s="115"/>
      <c r="V77" s="116">
        <f t="shared" si="5"/>
        <v>0</v>
      </c>
      <c r="W77" s="116">
        <f t="shared" si="6"/>
        <v>0</v>
      </c>
      <c r="X77" s="117"/>
      <c r="Y77" s="109">
        <v>9</v>
      </c>
      <c r="Z77" s="109">
        <v>24</v>
      </c>
      <c r="AA77" s="109">
        <v>12</v>
      </c>
      <c r="AB77" s="117"/>
      <c r="AC77" s="118">
        <f t="shared" si="8"/>
        <v>37884.671999999999</v>
      </c>
      <c r="AD77" s="118">
        <f t="shared" si="9"/>
        <v>0</v>
      </c>
      <c r="AE77" s="118">
        <f t="shared" si="7"/>
        <v>37884.671999999999</v>
      </c>
      <c r="AF77"/>
    </row>
    <row r="78" spans="1:32" ht="24.95" customHeight="1" x14ac:dyDescent="0.4">
      <c r="A78" s="105">
        <v>75</v>
      </c>
      <c r="B78" s="106" t="s">
        <v>235</v>
      </c>
      <c r="C78" s="106" t="s">
        <v>230</v>
      </c>
      <c r="D78" s="106" t="s">
        <v>77</v>
      </c>
      <c r="E78" s="106" t="s">
        <v>78</v>
      </c>
      <c r="F78" s="106" t="s">
        <v>200</v>
      </c>
      <c r="G78" s="106">
        <v>42</v>
      </c>
      <c r="H78" s="106">
        <v>2</v>
      </c>
      <c r="I78" s="108">
        <v>2</v>
      </c>
      <c r="J78" s="109">
        <v>4</v>
      </c>
      <c r="K78" s="110"/>
      <c r="L78" s="111"/>
      <c r="M78" s="111"/>
      <c r="N78" s="112" t="s">
        <v>80</v>
      </c>
      <c r="O78" s="112">
        <v>5100</v>
      </c>
      <c r="P78" s="112"/>
      <c r="Q78" s="111"/>
      <c r="R78" s="113">
        <v>2</v>
      </c>
      <c r="S78" s="114"/>
      <c r="T78" s="115"/>
      <c r="U78" s="115"/>
      <c r="V78" s="116">
        <f t="shared" si="5"/>
        <v>0</v>
      </c>
      <c r="W78" s="116">
        <f t="shared" si="6"/>
        <v>0</v>
      </c>
      <c r="X78" s="117"/>
      <c r="Y78" s="109">
        <v>9</v>
      </c>
      <c r="Z78" s="109">
        <v>24</v>
      </c>
      <c r="AA78" s="109">
        <v>12</v>
      </c>
      <c r="AB78" s="117"/>
      <c r="AC78" s="118">
        <f t="shared" si="8"/>
        <v>12628.224</v>
      </c>
      <c r="AD78" s="118">
        <f t="shared" si="9"/>
        <v>0</v>
      </c>
      <c r="AE78" s="118">
        <f t="shared" si="7"/>
        <v>12628.224</v>
      </c>
      <c r="AF78"/>
    </row>
    <row r="79" spans="1:32" ht="24.95" customHeight="1" x14ac:dyDescent="0.4">
      <c r="A79" s="105">
        <v>76</v>
      </c>
      <c r="B79" s="106" t="s">
        <v>235</v>
      </c>
      <c r="C79" s="106" t="s">
        <v>187</v>
      </c>
      <c r="D79" s="106" t="s">
        <v>77</v>
      </c>
      <c r="E79" s="106" t="s">
        <v>78</v>
      </c>
      <c r="F79" s="106" t="s">
        <v>245</v>
      </c>
      <c r="G79" s="106">
        <v>42</v>
      </c>
      <c r="H79" s="106">
        <v>2</v>
      </c>
      <c r="I79" s="108">
        <v>1</v>
      </c>
      <c r="J79" s="109">
        <v>2</v>
      </c>
      <c r="K79" s="110"/>
      <c r="L79" s="111"/>
      <c r="M79" s="111"/>
      <c r="N79" s="112" t="s">
        <v>80</v>
      </c>
      <c r="O79" s="112">
        <v>2500</v>
      </c>
      <c r="P79" s="112"/>
      <c r="Q79" s="111"/>
      <c r="R79" s="113">
        <v>2</v>
      </c>
      <c r="S79" s="114"/>
      <c r="T79" s="115"/>
      <c r="U79" s="115"/>
      <c r="V79" s="116">
        <f t="shared" si="5"/>
        <v>0</v>
      </c>
      <c r="W79" s="116">
        <f t="shared" si="6"/>
        <v>0</v>
      </c>
      <c r="X79" s="117"/>
      <c r="Y79" s="109">
        <v>9</v>
      </c>
      <c r="Z79" s="109">
        <v>24</v>
      </c>
      <c r="AA79" s="109">
        <v>12</v>
      </c>
      <c r="AB79" s="117"/>
      <c r="AC79" s="118">
        <f t="shared" si="8"/>
        <v>6314.1120000000001</v>
      </c>
      <c r="AD79" s="118">
        <f t="shared" si="9"/>
        <v>0</v>
      </c>
      <c r="AE79" s="118">
        <f t="shared" si="7"/>
        <v>6314.1120000000001</v>
      </c>
      <c r="AF79"/>
    </row>
    <row r="80" spans="1:32" ht="24.95" customHeight="1" x14ac:dyDescent="0.4">
      <c r="A80" s="105">
        <v>77</v>
      </c>
      <c r="B80" s="106" t="s">
        <v>235</v>
      </c>
      <c r="C80" s="106" t="s">
        <v>247</v>
      </c>
      <c r="D80" s="106" t="s">
        <v>209</v>
      </c>
      <c r="E80" s="106" t="s">
        <v>210</v>
      </c>
      <c r="F80" s="106" t="s">
        <v>237</v>
      </c>
      <c r="G80" s="106">
        <v>315</v>
      </c>
      <c r="H80" s="106">
        <v>5</v>
      </c>
      <c r="I80" s="108">
        <v>1</v>
      </c>
      <c r="J80" s="109">
        <v>5</v>
      </c>
      <c r="K80" s="110"/>
      <c r="L80" s="111"/>
      <c r="M80" s="111"/>
      <c r="N80" s="112" t="s">
        <v>80</v>
      </c>
      <c r="O80" s="112">
        <v>15000</v>
      </c>
      <c r="P80" s="112"/>
      <c r="Q80" s="111"/>
      <c r="R80" s="113">
        <v>5</v>
      </c>
      <c r="S80" s="114"/>
      <c r="T80" s="115"/>
      <c r="U80" s="115"/>
      <c r="V80" s="116">
        <f t="shared" si="5"/>
        <v>0</v>
      </c>
      <c r="W80" s="116">
        <f t="shared" si="6"/>
        <v>0</v>
      </c>
      <c r="X80" s="117"/>
      <c r="Y80" s="109">
        <v>9</v>
      </c>
      <c r="Z80" s="109">
        <v>24</v>
      </c>
      <c r="AA80" s="109">
        <v>12</v>
      </c>
      <c r="AB80" s="117"/>
      <c r="AC80" s="118">
        <f t="shared" si="8"/>
        <v>118389.6</v>
      </c>
      <c r="AD80" s="118">
        <f t="shared" si="9"/>
        <v>0</v>
      </c>
      <c r="AE80" s="118">
        <f t="shared" si="7"/>
        <v>118389.6</v>
      </c>
      <c r="AF80"/>
    </row>
    <row r="81" spans="1:32" ht="24.95" customHeight="1" x14ac:dyDescent="0.4">
      <c r="A81" s="105">
        <v>78</v>
      </c>
      <c r="B81" s="106" t="s">
        <v>235</v>
      </c>
      <c r="C81" s="106" t="s">
        <v>231</v>
      </c>
      <c r="D81" s="106" t="s">
        <v>209</v>
      </c>
      <c r="E81" s="106" t="s">
        <v>210</v>
      </c>
      <c r="F81" s="106" t="s">
        <v>211</v>
      </c>
      <c r="G81" s="106">
        <v>315</v>
      </c>
      <c r="H81" s="106">
        <v>3</v>
      </c>
      <c r="I81" s="108">
        <v>1</v>
      </c>
      <c r="J81" s="109">
        <v>3</v>
      </c>
      <c r="K81" s="110"/>
      <c r="L81" s="111"/>
      <c r="M81" s="111"/>
      <c r="N81" s="112" t="s">
        <v>80</v>
      </c>
      <c r="O81" s="112">
        <v>21100</v>
      </c>
      <c r="P81" s="112"/>
      <c r="Q81" s="111"/>
      <c r="R81" s="113">
        <v>3</v>
      </c>
      <c r="S81" s="114"/>
      <c r="T81" s="115"/>
      <c r="U81" s="115"/>
      <c r="V81" s="116">
        <f t="shared" si="5"/>
        <v>0</v>
      </c>
      <c r="W81" s="116">
        <f t="shared" si="6"/>
        <v>0</v>
      </c>
      <c r="X81" s="117"/>
      <c r="Y81" s="109">
        <v>9</v>
      </c>
      <c r="Z81" s="109">
        <v>24</v>
      </c>
      <c r="AA81" s="109">
        <v>12</v>
      </c>
      <c r="AB81" s="117"/>
      <c r="AC81" s="118">
        <f t="shared" si="8"/>
        <v>71033.759999999995</v>
      </c>
      <c r="AD81" s="118">
        <f t="shared" si="9"/>
        <v>0</v>
      </c>
      <c r="AE81" s="118">
        <f t="shared" si="7"/>
        <v>71033.759999999995</v>
      </c>
      <c r="AF81"/>
    </row>
    <row r="82" spans="1:32" ht="24.95" customHeight="1" x14ac:dyDescent="0.4">
      <c r="A82" s="105">
        <v>79</v>
      </c>
      <c r="B82" s="106" t="s">
        <v>235</v>
      </c>
      <c r="C82" s="106" t="s">
        <v>248</v>
      </c>
      <c r="D82" s="106" t="s">
        <v>77</v>
      </c>
      <c r="E82" s="106" t="s">
        <v>78</v>
      </c>
      <c r="F82" s="106" t="s">
        <v>142</v>
      </c>
      <c r="G82" s="106">
        <v>42</v>
      </c>
      <c r="H82" s="106">
        <v>8</v>
      </c>
      <c r="I82" s="108">
        <v>2</v>
      </c>
      <c r="J82" s="109">
        <v>16</v>
      </c>
      <c r="K82" s="110"/>
      <c r="L82" s="111"/>
      <c r="M82" s="111"/>
      <c r="N82" s="112" t="s">
        <v>80</v>
      </c>
      <c r="O82" s="112">
        <v>2500</v>
      </c>
      <c r="P82" s="112"/>
      <c r="Q82" s="111"/>
      <c r="R82" s="113">
        <v>16</v>
      </c>
      <c r="S82" s="114"/>
      <c r="T82" s="115"/>
      <c r="U82" s="115"/>
      <c r="V82" s="116">
        <f t="shared" si="5"/>
        <v>0</v>
      </c>
      <c r="W82" s="116">
        <f t="shared" si="6"/>
        <v>0</v>
      </c>
      <c r="X82" s="117"/>
      <c r="Y82" s="109">
        <v>9</v>
      </c>
      <c r="Z82" s="109">
        <v>24</v>
      </c>
      <c r="AA82" s="109">
        <v>12</v>
      </c>
      <c r="AB82" s="117"/>
      <c r="AC82" s="118">
        <f t="shared" si="8"/>
        <v>50512.896000000001</v>
      </c>
      <c r="AD82" s="118">
        <f t="shared" si="9"/>
        <v>0</v>
      </c>
      <c r="AE82" s="118">
        <f t="shared" si="7"/>
        <v>50512.896000000001</v>
      </c>
      <c r="AF82"/>
    </row>
    <row r="83" spans="1:32" ht="24.95" customHeight="1" x14ac:dyDescent="0.4">
      <c r="A83" s="105">
        <v>80</v>
      </c>
      <c r="B83" s="106" t="s">
        <v>235</v>
      </c>
      <c r="C83" s="106" t="s">
        <v>248</v>
      </c>
      <c r="D83" s="106" t="s">
        <v>77</v>
      </c>
      <c r="E83" s="106" t="s">
        <v>78</v>
      </c>
      <c r="F83" s="106" t="s">
        <v>229</v>
      </c>
      <c r="G83" s="106">
        <v>42</v>
      </c>
      <c r="H83" s="106">
        <v>4</v>
      </c>
      <c r="I83" s="108">
        <v>2</v>
      </c>
      <c r="J83" s="109">
        <v>8</v>
      </c>
      <c r="K83" s="110"/>
      <c r="L83" s="111"/>
      <c r="M83" s="111"/>
      <c r="N83" s="112" t="s">
        <v>80</v>
      </c>
      <c r="O83" s="112">
        <v>5000</v>
      </c>
      <c r="P83" s="112"/>
      <c r="Q83" s="111"/>
      <c r="R83" s="113">
        <v>4</v>
      </c>
      <c r="S83" s="114"/>
      <c r="T83" s="115"/>
      <c r="U83" s="115"/>
      <c r="V83" s="116">
        <f t="shared" si="5"/>
        <v>0</v>
      </c>
      <c r="W83" s="116">
        <f t="shared" si="6"/>
        <v>0</v>
      </c>
      <c r="X83" s="117"/>
      <c r="Y83" s="109">
        <v>9</v>
      </c>
      <c r="Z83" s="109">
        <v>24</v>
      </c>
      <c r="AA83" s="109">
        <v>12</v>
      </c>
      <c r="AB83" s="117"/>
      <c r="AC83" s="118">
        <f t="shared" si="8"/>
        <v>25256.448</v>
      </c>
      <c r="AD83" s="118">
        <f t="shared" si="9"/>
        <v>0</v>
      </c>
      <c r="AE83" s="118">
        <f t="shared" si="7"/>
        <v>25256.448</v>
      </c>
      <c r="AF83"/>
    </row>
    <row r="84" spans="1:32" ht="24.95" customHeight="1" x14ac:dyDescent="0.4">
      <c r="A84" s="105">
        <v>81</v>
      </c>
      <c r="B84" s="106" t="s">
        <v>249</v>
      </c>
      <c r="C84" s="106" t="s">
        <v>190</v>
      </c>
      <c r="D84" s="106" t="s">
        <v>77</v>
      </c>
      <c r="E84" s="106" t="s">
        <v>78</v>
      </c>
      <c r="F84" s="106" t="s">
        <v>106</v>
      </c>
      <c r="G84" s="106">
        <v>42</v>
      </c>
      <c r="H84" s="106">
        <v>24</v>
      </c>
      <c r="I84" s="108">
        <v>2</v>
      </c>
      <c r="J84" s="109">
        <v>48</v>
      </c>
      <c r="K84" s="110"/>
      <c r="L84" s="111"/>
      <c r="M84" s="111"/>
      <c r="N84" s="112" t="s">
        <v>80</v>
      </c>
      <c r="O84" s="112">
        <v>2500</v>
      </c>
      <c r="P84" s="112"/>
      <c r="Q84" s="111"/>
      <c r="R84" s="113">
        <v>48</v>
      </c>
      <c r="S84" s="114"/>
      <c r="T84" s="115"/>
      <c r="U84" s="115"/>
      <c r="V84" s="116">
        <f t="shared" si="5"/>
        <v>0</v>
      </c>
      <c r="W84" s="116">
        <f t="shared" si="6"/>
        <v>0</v>
      </c>
      <c r="X84" s="117"/>
      <c r="Y84" s="109">
        <v>9</v>
      </c>
      <c r="Z84" s="109">
        <v>24</v>
      </c>
      <c r="AA84" s="109">
        <v>12</v>
      </c>
      <c r="AB84" s="117"/>
      <c r="AC84" s="118">
        <f t="shared" si="8"/>
        <v>151538.68799999999</v>
      </c>
      <c r="AD84" s="118">
        <f t="shared" si="9"/>
        <v>0</v>
      </c>
      <c r="AE84" s="118">
        <f t="shared" si="7"/>
        <v>151538.68799999999</v>
      </c>
      <c r="AF84"/>
    </row>
    <row r="85" spans="1:32" ht="24.95" customHeight="1" x14ac:dyDescent="0.4">
      <c r="A85" s="105">
        <v>82</v>
      </c>
      <c r="B85" s="106" t="s">
        <v>249</v>
      </c>
      <c r="C85" s="106" t="s">
        <v>190</v>
      </c>
      <c r="D85" s="106" t="s">
        <v>77</v>
      </c>
      <c r="E85" s="106" t="s">
        <v>78</v>
      </c>
      <c r="F85" s="106" t="s">
        <v>250</v>
      </c>
      <c r="G85" s="106">
        <v>42</v>
      </c>
      <c r="H85" s="106">
        <v>16</v>
      </c>
      <c r="I85" s="108">
        <v>2</v>
      </c>
      <c r="J85" s="109">
        <v>32</v>
      </c>
      <c r="K85" s="110"/>
      <c r="L85" s="111"/>
      <c r="M85" s="111"/>
      <c r="N85" s="112" t="s">
        <v>80</v>
      </c>
      <c r="O85" s="112">
        <v>5000</v>
      </c>
      <c r="P85" s="112"/>
      <c r="Q85" s="111"/>
      <c r="R85" s="113">
        <v>16</v>
      </c>
      <c r="S85" s="114"/>
      <c r="T85" s="115"/>
      <c r="U85" s="115"/>
      <c r="V85" s="116">
        <f t="shared" si="5"/>
        <v>0</v>
      </c>
      <c r="W85" s="116">
        <f t="shared" si="6"/>
        <v>0</v>
      </c>
      <c r="X85" s="117"/>
      <c r="Y85" s="109">
        <v>9</v>
      </c>
      <c r="Z85" s="109">
        <v>24</v>
      </c>
      <c r="AA85" s="109">
        <v>12</v>
      </c>
      <c r="AB85" s="117"/>
      <c r="AC85" s="118">
        <f t="shared" si="8"/>
        <v>101025.792</v>
      </c>
      <c r="AD85" s="118">
        <f t="shared" si="9"/>
        <v>0</v>
      </c>
      <c r="AE85" s="118">
        <f t="shared" si="7"/>
        <v>101025.792</v>
      </c>
      <c r="AF85"/>
    </row>
    <row r="86" spans="1:32" ht="24.95" customHeight="1" x14ac:dyDescent="0.4">
      <c r="A86" s="105">
        <v>83</v>
      </c>
      <c r="B86" s="106" t="s">
        <v>249</v>
      </c>
      <c r="C86" s="106" t="s">
        <v>251</v>
      </c>
      <c r="D86" s="106" t="s">
        <v>77</v>
      </c>
      <c r="E86" s="106" t="s">
        <v>78</v>
      </c>
      <c r="F86" s="106" t="s">
        <v>91</v>
      </c>
      <c r="G86" s="106">
        <v>42</v>
      </c>
      <c r="H86" s="106">
        <v>8</v>
      </c>
      <c r="I86" s="108">
        <v>1</v>
      </c>
      <c r="J86" s="109">
        <v>8</v>
      </c>
      <c r="K86" s="110"/>
      <c r="L86" s="111"/>
      <c r="M86" s="111"/>
      <c r="N86" s="112" t="s">
        <v>80</v>
      </c>
      <c r="O86" s="112">
        <v>2500</v>
      </c>
      <c r="P86" s="112"/>
      <c r="Q86" s="111"/>
      <c r="R86" s="113">
        <v>8</v>
      </c>
      <c r="S86" s="114"/>
      <c r="T86" s="115"/>
      <c r="U86" s="115"/>
      <c r="V86" s="116">
        <f t="shared" si="5"/>
        <v>0</v>
      </c>
      <c r="W86" s="116">
        <f t="shared" si="6"/>
        <v>0</v>
      </c>
      <c r="X86" s="117"/>
      <c r="Y86" s="109">
        <v>9</v>
      </c>
      <c r="Z86" s="109">
        <v>24</v>
      </c>
      <c r="AA86" s="109">
        <v>12</v>
      </c>
      <c r="AB86" s="117"/>
      <c r="AC86" s="118">
        <f t="shared" si="8"/>
        <v>25256.448</v>
      </c>
      <c r="AD86" s="118">
        <f t="shared" si="9"/>
        <v>0</v>
      </c>
      <c r="AE86" s="118">
        <f t="shared" si="7"/>
        <v>25256.448</v>
      </c>
      <c r="AF86"/>
    </row>
    <row r="87" spans="1:32" ht="24.95" customHeight="1" x14ac:dyDescent="0.4">
      <c r="A87" s="105">
        <v>84</v>
      </c>
      <c r="B87" s="106" t="s">
        <v>249</v>
      </c>
      <c r="C87" s="106" t="s">
        <v>251</v>
      </c>
      <c r="D87" s="106" t="s">
        <v>77</v>
      </c>
      <c r="E87" s="106" t="s">
        <v>78</v>
      </c>
      <c r="F87" s="106" t="s">
        <v>91</v>
      </c>
      <c r="G87" s="106">
        <v>42</v>
      </c>
      <c r="H87" s="106">
        <v>6</v>
      </c>
      <c r="I87" s="108">
        <v>2</v>
      </c>
      <c r="J87" s="109">
        <v>12</v>
      </c>
      <c r="K87" s="110"/>
      <c r="L87" s="111"/>
      <c r="M87" s="111"/>
      <c r="N87" s="112" t="s">
        <v>80</v>
      </c>
      <c r="O87" s="112">
        <v>2500</v>
      </c>
      <c r="P87" s="112"/>
      <c r="Q87" s="111"/>
      <c r="R87" s="113">
        <v>12</v>
      </c>
      <c r="S87" s="114"/>
      <c r="T87" s="115"/>
      <c r="U87" s="115"/>
      <c r="V87" s="116">
        <f t="shared" si="5"/>
        <v>0</v>
      </c>
      <c r="W87" s="116">
        <f t="shared" si="6"/>
        <v>0</v>
      </c>
      <c r="X87" s="117"/>
      <c r="Y87" s="109">
        <v>9</v>
      </c>
      <c r="Z87" s="109">
        <v>24</v>
      </c>
      <c r="AA87" s="109">
        <v>12</v>
      </c>
      <c r="AB87" s="117"/>
      <c r="AC87" s="118">
        <f t="shared" si="8"/>
        <v>37884.671999999999</v>
      </c>
      <c r="AD87" s="118">
        <f t="shared" si="9"/>
        <v>0</v>
      </c>
      <c r="AE87" s="118">
        <f t="shared" si="7"/>
        <v>37884.671999999999</v>
      </c>
      <c r="AF87"/>
    </row>
    <row r="88" spans="1:32" ht="24.95" customHeight="1" x14ac:dyDescent="0.4">
      <c r="A88" s="105">
        <v>85</v>
      </c>
      <c r="B88" s="106" t="s">
        <v>249</v>
      </c>
      <c r="C88" s="106" t="s">
        <v>251</v>
      </c>
      <c r="D88" s="106" t="s">
        <v>77</v>
      </c>
      <c r="E88" s="106" t="s">
        <v>78</v>
      </c>
      <c r="F88" s="106" t="s">
        <v>203</v>
      </c>
      <c r="G88" s="106">
        <v>42</v>
      </c>
      <c r="H88" s="106">
        <v>4</v>
      </c>
      <c r="I88" s="108">
        <v>1</v>
      </c>
      <c r="J88" s="109">
        <v>4</v>
      </c>
      <c r="K88" s="110"/>
      <c r="L88" s="111"/>
      <c r="M88" s="111"/>
      <c r="N88" s="112" t="s">
        <v>80</v>
      </c>
      <c r="O88" s="112">
        <v>2400</v>
      </c>
      <c r="P88" s="112"/>
      <c r="Q88" s="111"/>
      <c r="R88" s="113">
        <v>4</v>
      </c>
      <c r="S88" s="114"/>
      <c r="T88" s="115"/>
      <c r="U88" s="115"/>
      <c r="V88" s="116">
        <f t="shared" si="5"/>
        <v>0</v>
      </c>
      <c r="W88" s="116">
        <f t="shared" si="6"/>
        <v>0</v>
      </c>
      <c r="X88" s="117"/>
      <c r="Y88" s="109">
        <v>9</v>
      </c>
      <c r="Z88" s="109">
        <v>24</v>
      </c>
      <c r="AA88" s="109">
        <v>12</v>
      </c>
      <c r="AB88" s="117"/>
      <c r="AC88" s="118">
        <f t="shared" si="8"/>
        <v>12628.224</v>
      </c>
      <c r="AD88" s="118">
        <f t="shared" si="9"/>
        <v>0</v>
      </c>
      <c r="AE88" s="118">
        <f t="shared" si="7"/>
        <v>12628.224</v>
      </c>
      <c r="AF88"/>
    </row>
    <row r="89" spans="1:32" ht="24.95" customHeight="1" x14ac:dyDescent="0.4">
      <c r="A89" s="105">
        <v>86</v>
      </c>
      <c r="B89" s="106" t="s">
        <v>249</v>
      </c>
      <c r="C89" s="106" t="s">
        <v>251</v>
      </c>
      <c r="D89" s="106" t="s">
        <v>77</v>
      </c>
      <c r="E89" s="106" t="s">
        <v>78</v>
      </c>
      <c r="F89" s="106" t="s">
        <v>203</v>
      </c>
      <c r="G89" s="106">
        <v>42</v>
      </c>
      <c r="H89" s="106">
        <v>6</v>
      </c>
      <c r="I89" s="108">
        <v>2</v>
      </c>
      <c r="J89" s="109">
        <v>12</v>
      </c>
      <c r="K89" s="110"/>
      <c r="L89" s="111"/>
      <c r="M89" s="111"/>
      <c r="N89" s="112" t="s">
        <v>80</v>
      </c>
      <c r="O89" s="112">
        <v>4900</v>
      </c>
      <c r="P89" s="112"/>
      <c r="Q89" s="111"/>
      <c r="R89" s="113">
        <v>6</v>
      </c>
      <c r="S89" s="114"/>
      <c r="T89" s="115"/>
      <c r="U89" s="115"/>
      <c r="V89" s="116">
        <f t="shared" si="5"/>
        <v>0</v>
      </c>
      <c r="W89" s="116">
        <f t="shared" si="6"/>
        <v>0</v>
      </c>
      <c r="X89" s="117"/>
      <c r="Y89" s="109">
        <v>9</v>
      </c>
      <c r="Z89" s="109">
        <v>24</v>
      </c>
      <c r="AA89" s="109">
        <v>12</v>
      </c>
      <c r="AB89" s="117"/>
      <c r="AC89" s="118">
        <f t="shared" si="8"/>
        <v>37884.671999999999</v>
      </c>
      <c r="AD89" s="118">
        <f t="shared" si="9"/>
        <v>0</v>
      </c>
      <c r="AE89" s="118">
        <f t="shared" si="7"/>
        <v>37884.671999999999</v>
      </c>
      <c r="AF89"/>
    </row>
    <row r="90" spans="1:32" ht="24.95" customHeight="1" x14ac:dyDescent="0.4">
      <c r="A90" s="105">
        <v>87</v>
      </c>
      <c r="B90" s="106" t="s">
        <v>249</v>
      </c>
      <c r="C90" s="106" t="s">
        <v>252</v>
      </c>
      <c r="D90" s="106" t="s">
        <v>77</v>
      </c>
      <c r="E90" s="106" t="s">
        <v>78</v>
      </c>
      <c r="F90" s="106" t="s">
        <v>200</v>
      </c>
      <c r="G90" s="106">
        <v>42</v>
      </c>
      <c r="H90" s="106">
        <v>2</v>
      </c>
      <c r="I90" s="108">
        <v>2</v>
      </c>
      <c r="J90" s="109">
        <v>4</v>
      </c>
      <c r="K90" s="110"/>
      <c r="L90" s="111"/>
      <c r="M90" s="111"/>
      <c r="N90" s="112" t="s">
        <v>80</v>
      </c>
      <c r="O90" s="112">
        <v>5100</v>
      </c>
      <c r="P90" s="112"/>
      <c r="Q90" s="111"/>
      <c r="R90" s="113">
        <v>2</v>
      </c>
      <c r="S90" s="114"/>
      <c r="T90" s="115"/>
      <c r="U90" s="115"/>
      <c r="V90" s="116">
        <f t="shared" si="5"/>
        <v>0</v>
      </c>
      <c r="W90" s="116">
        <f t="shared" si="6"/>
        <v>0</v>
      </c>
      <c r="X90" s="117"/>
      <c r="Y90" s="109">
        <v>9</v>
      </c>
      <c r="Z90" s="109">
        <v>24</v>
      </c>
      <c r="AA90" s="109">
        <v>12</v>
      </c>
      <c r="AB90" s="117"/>
      <c r="AC90" s="118">
        <f t="shared" si="8"/>
        <v>12628.224</v>
      </c>
      <c r="AD90" s="118">
        <f t="shared" si="9"/>
        <v>0</v>
      </c>
      <c r="AE90" s="118">
        <f t="shared" si="7"/>
        <v>12628.224</v>
      </c>
      <c r="AF90"/>
    </row>
    <row r="91" spans="1:32" ht="24.95" customHeight="1" x14ac:dyDescent="0.4">
      <c r="A91" s="105">
        <v>88</v>
      </c>
      <c r="B91" s="106" t="s">
        <v>249</v>
      </c>
      <c r="C91" s="106" t="s">
        <v>206</v>
      </c>
      <c r="D91" s="106" t="s">
        <v>77</v>
      </c>
      <c r="E91" s="106" t="s">
        <v>216</v>
      </c>
      <c r="F91" s="106" t="s">
        <v>217</v>
      </c>
      <c r="G91" s="106">
        <v>38</v>
      </c>
      <c r="H91" s="106">
        <v>2</v>
      </c>
      <c r="I91" s="108">
        <v>2</v>
      </c>
      <c r="J91" s="109">
        <v>4</v>
      </c>
      <c r="K91" s="110"/>
      <c r="L91" s="111"/>
      <c r="M91" s="111"/>
      <c r="N91" s="112" t="s">
        <v>80</v>
      </c>
      <c r="O91" s="112">
        <v>1500</v>
      </c>
      <c r="P91" s="112"/>
      <c r="Q91" s="111"/>
      <c r="R91" s="113">
        <v>4</v>
      </c>
      <c r="S91" s="114"/>
      <c r="T91" s="115"/>
      <c r="U91" s="115"/>
      <c r="V91" s="116">
        <f t="shared" si="5"/>
        <v>0</v>
      </c>
      <c r="W91" s="116">
        <f t="shared" si="6"/>
        <v>0</v>
      </c>
      <c r="X91" s="117"/>
      <c r="Y91" s="109">
        <v>9</v>
      </c>
      <c r="Z91" s="109">
        <v>24</v>
      </c>
      <c r="AA91" s="109">
        <v>12</v>
      </c>
      <c r="AB91" s="117"/>
      <c r="AC91" s="118">
        <f t="shared" si="8"/>
        <v>11425.536</v>
      </c>
      <c r="AD91" s="118">
        <f t="shared" si="9"/>
        <v>0</v>
      </c>
      <c r="AE91" s="118">
        <f t="shared" si="7"/>
        <v>11425.536</v>
      </c>
      <c r="AF91"/>
    </row>
    <row r="92" spans="1:32" ht="24.95" customHeight="1" x14ac:dyDescent="0.4">
      <c r="A92" s="105">
        <v>89</v>
      </c>
      <c r="B92" s="106" t="s">
        <v>249</v>
      </c>
      <c r="C92" s="106" t="s">
        <v>206</v>
      </c>
      <c r="D92" s="106" t="s">
        <v>77</v>
      </c>
      <c r="E92" s="106" t="s">
        <v>216</v>
      </c>
      <c r="F92" s="106" t="s">
        <v>218</v>
      </c>
      <c r="G92" s="106">
        <v>38</v>
      </c>
      <c r="H92" s="106">
        <v>1</v>
      </c>
      <c r="I92" s="108">
        <v>3</v>
      </c>
      <c r="J92" s="109">
        <v>3</v>
      </c>
      <c r="K92" s="110"/>
      <c r="L92" s="111"/>
      <c r="M92" s="111"/>
      <c r="N92" s="112" t="s">
        <v>80</v>
      </c>
      <c r="O92" s="112">
        <v>1500</v>
      </c>
      <c r="P92" s="112"/>
      <c r="Q92" s="111"/>
      <c r="R92" s="113">
        <v>3</v>
      </c>
      <c r="S92" s="114"/>
      <c r="T92" s="115"/>
      <c r="U92" s="115"/>
      <c r="V92" s="116">
        <f t="shared" si="5"/>
        <v>0</v>
      </c>
      <c r="W92" s="116">
        <f t="shared" si="6"/>
        <v>0</v>
      </c>
      <c r="X92" s="117"/>
      <c r="Y92" s="109">
        <v>9</v>
      </c>
      <c r="Z92" s="109">
        <v>24</v>
      </c>
      <c r="AA92" s="109">
        <v>12</v>
      </c>
      <c r="AB92" s="117"/>
      <c r="AC92" s="118">
        <f t="shared" si="8"/>
        <v>8569.152</v>
      </c>
      <c r="AD92" s="118">
        <f t="shared" si="9"/>
        <v>0</v>
      </c>
      <c r="AE92" s="118">
        <f t="shared" si="7"/>
        <v>8569.152</v>
      </c>
      <c r="AF92"/>
    </row>
    <row r="93" spans="1:32" ht="24.95" customHeight="1" x14ac:dyDescent="0.4">
      <c r="A93" s="105">
        <v>90</v>
      </c>
      <c r="B93" s="106" t="s">
        <v>249</v>
      </c>
      <c r="C93" s="106" t="s">
        <v>219</v>
      </c>
      <c r="D93" s="106" t="s">
        <v>77</v>
      </c>
      <c r="E93" s="106" t="s">
        <v>78</v>
      </c>
      <c r="F93" s="106" t="s">
        <v>220</v>
      </c>
      <c r="G93" s="106">
        <v>42</v>
      </c>
      <c r="H93" s="106">
        <v>2</v>
      </c>
      <c r="I93" s="108">
        <v>1</v>
      </c>
      <c r="J93" s="109">
        <v>2</v>
      </c>
      <c r="K93" s="110"/>
      <c r="L93" s="111"/>
      <c r="M93" s="111"/>
      <c r="N93" s="112" t="s">
        <v>80</v>
      </c>
      <c r="O93" s="112">
        <v>2500</v>
      </c>
      <c r="P93" s="112"/>
      <c r="Q93" s="111"/>
      <c r="R93" s="113">
        <v>2</v>
      </c>
      <c r="S93" s="114"/>
      <c r="T93" s="115"/>
      <c r="U93" s="115"/>
      <c r="V93" s="116">
        <f t="shared" si="5"/>
        <v>0</v>
      </c>
      <c r="W93" s="116">
        <f t="shared" si="6"/>
        <v>0</v>
      </c>
      <c r="X93" s="117"/>
      <c r="Y93" s="109">
        <v>9</v>
      </c>
      <c r="Z93" s="109">
        <v>24</v>
      </c>
      <c r="AA93" s="109">
        <v>12</v>
      </c>
      <c r="AB93" s="117"/>
      <c r="AC93" s="118">
        <f t="shared" si="8"/>
        <v>6314.1120000000001</v>
      </c>
      <c r="AD93" s="118">
        <f t="shared" si="9"/>
        <v>0</v>
      </c>
      <c r="AE93" s="118">
        <f t="shared" si="7"/>
        <v>6314.1120000000001</v>
      </c>
      <c r="AF93"/>
    </row>
    <row r="94" spans="1:32" ht="24.95" customHeight="1" x14ac:dyDescent="0.4">
      <c r="A94" s="105">
        <v>91</v>
      </c>
      <c r="B94" s="106" t="s">
        <v>249</v>
      </c>
      <c r="C94" s="106" t="s">
        <v>219</v>
      </c>
      <c r="D94" s="106" t="s">
        <v>77</v>
      </c>
      <c r="E94" s="106" t="s">
        <v>100</v>
      </c>
      <c r="F94" s="106" t="s">
        <v>221</v>
      </c>
      <c r="G94" s="106">
        <v>26</v>
      </c>
      <c r="H94" s="106">
        <v>2</v>
      </c>
      <c r="I94" s="108">
        <v>1</v>
      </c>
      <c r="J94" s="109">
        <v>2</v>
      </c>
      <c r="K94" s="110"/>
      <c r="L94" s="111"/>
      <c r="M94" s="111"/>
      <c r="N94" s="112" t="s">
        <v>80</v>
      </c>
      <c r="O94" s="112">
        <v>1000</v>
      </c>
      <c r="P94" s="112"/>
      <c r="Q94" s="111"/>
      <c r="R94" s="113">
        <v>2</v>
      </c>
      <c r="S94" s="114"/>
      <c r="T94" s="115"/>
      <c r="U94" s="115"/>
      <c r="V94" s="116">
        <f t="shared" si="5"/>
        <v>0</v>
      </c>
      <c r="W94" s="116">
        <f t="shared" si="6"/>
        <v>0</v>
      </c>
      <c r="X94" s="117"/>
      <c r="Y94" s="109">
        <v>9</v>
      </c>
      <c r="Z94" s="109">
        <v>24</v>
      </c>
      <c r="AA94" s="109">
        <v>12</v>
      </c>
      <c r="AB94" s="117"/>
      <c r="AC94" s="118">
        <f t="shared" si="8"/>
        <v>3908.7359999999999</v>
      </c>
      <c r="AD94" s="118">
        <f t="shared" si="9"/>
        <v>0</v>
      </c>
      <c r="AE94" s="118">
        <f t="shared" si="7"/>
        <v>3908.7359999999999</v>
      </c>
      <c r="AF94"/>
    </row>
    <row r="95" spans="1:32" ht="24.95" customHeight="1" x14ac:dyDescent="0.4">
      <c r="A95" s="105">
        <v>92</v>
      </c>
      <c r="B95" s="106" t="s">
        <v>249</v>
      </c>
      <c r="C95" s="106" t="s">
        <v>222</v>
      </c>
      <c r="D95" s="106" t="s">
        <v>77</v>
      </c>
      <c r="E95" s="106" t="s">
        <v>78</v>
      </c>
      <c r="F95" s="106" t="s">
        <v>220</v>
      </c>
      <c r="G95" s="106">
        <v>42</v>
      </c>
      <c r="H95" s="106">
        <v>3</v>
      </c>
      <c r="I95" s="108">
        <v>1</v>
      </c>
      <c r="J95" s="109">
        <v>3</v>
      </c>
      <c r="K95" s="110"/>
      <c r="L95" s="111"/>
      <c r="M95" s="111"/>
      <c r="N95" s="112" t="s">
        <v>80</v>
      </c>
      <c r="O95" s="112">
        <v>2500</v>
      </c>
      <c r="P95" s="112"/>
      <c r="Q95" s="111"/>
      <c r="R95" s="113">
        <v>3</v>
      </c>
      <c r="S95" s="114"/>
      <c r="T95" s="115"/>
      <c r="U95" s="115"/>
      <c r="V95" s="116">
        <f t="shared" si="5"/>
        <v>0</v>
      </c>
      <c r="W95" s="116">
        <f t="shared" si="6"/>
        <v>0</v>
      </c>
      <c r="X95" s="117"/>
      <c r="Y95" s="109">
        <v>9</v>
      </c>
      <c r="Z95" s="109">
        <v>24</v>
      </c>
      <c r="AA95" s="109">
        <v>12</v>
      </c>
      <c r="AB95" s="117"/>
      <c r="AC95" s="118">
        <f t="shared" si="8"/>
        <v>9471.1679999999997</v>
      </c>
      <c r="AD95" s="118">
        <f t="shared" si="9"/>
        <v>0</v>
      </c>
      <c r="AE95" s="118">
        <f t="shared" si="7"/>
        <v>9471.1679999999997</v>
      </c>
      <c r="AF95"/>
    </row>
    <row r="96" spans="1:32" ht="24.95" customHeight="1" x14ac:dyDescent="0.4">
      <c r="A96" s="105">
        <v>93</v>
      </c>
      <c r="B96" s="106" t="s">
        <v>249</v>
      </c>
      <c r="C96" s="106" t="s">
        <v>222</v>
      </c>
      <c r="D96" s="106" t="s">
        <v>77</v>
      </c>
      <c r="E96" s="106" t="s">
        <v>100</v>
      </c>
      <c r="F96" s="106" t="s">
        <v>221</v>
      </c>
      <c r="G96" s="106">
        <v>26</v>
      </c>
      <c r="H96" s="106">
        <v>2</v>
      </c>
      <c r="I96" s="108">
        <v>1</v>
      </c>
      <c r="J96" s="109">
        <v>2</v>
      </c>
      <c r="K96" s="110"/>
      <c r="L96" s="111"/>
      <c r="M96" s="111"/>
      <c r="N96" s="112" t="s">
        <v>80</v>
      </c>
      <c r="O96" s="112">
        <v>1000</v>
      </c>
      <c r="P96" s="112"/>
      <c r="Q96" s="111"/>
      <c r="R96" s="113">
        <v>2</v>
      </c>
      <c r="S96" s="114"/>
      <c r="T96" s="115"/>
      <c r="U96" s="115"/>
      <c r="V96" s="116">
        <f t="shared" si="5"/>
        <v>0</v>
      </c>
      <c r="W96" s="116">
        <f t="shared" si="6"/>
        <v>0</v>
      </c>
      <c r="X96" s="117"/>
      <c r="Y96" s="109">
        <v>9</v>
      </c>
      <c r="Z96" s="109">
        <v>24</v>
      </c>
      <c r="AA96" s="109">
        <v>12</v>
      </c>
      <c r="AB96" s="117"/>
      <c r="AC96" s="118">
        <f t="shared" si="8"/>
        <v>3908.7359999999999</v>
      </c>
      <c r="AD96" s="118">
        <f t="shared" si="9"/>
        <v>0</v>
      </c>
      <c r="AE96" s="118">
        <f t="shared" si="7"/>
        <v>3908.7359999999999</v>
      </c>
      <c r="AF96"/>
    </row>
    <row r="97" spans="1:32" ht="24.95" customHeight="1" x14ac:dyDescent="0.4">
      <c r="A97" s="105">
        <v>94</v>
      </c>
      <c r="B97" s="106" t="s">
        <v>249</v>
      </c>
      <c r="C97" s="106" t="s">
        <v>223</v>
      </c>
      <c r="D97" s="106" t="s">
        <v>77</v>
      </c>
      <c r="E97" s="106" t="s">
        <v>216</v>
      </c>
      <c r="F97" s="106" t="s">
        <v>217</v>
      </c>
      <c r="G97" s="106">
        <v>38</v>
      </c>
      <c r="H97" s="106">
        <v>2</v>
      </c>
      <c r="I97" s="108">
        <v>2</v>
      </c>
      <c r="J97" s="109">
        <v>4</v>
      </c>
      <c r="K97" s="110"/>
      <c r="L97" s="111"/>
      <c r="M97" s="111"/>
      <c r="N97" s="112" t="s">
        <v>80</v>
      </c>
      <c r="O97" s="112">
        <v>1500</v>
      </c>
      <c r="P97" s="112"/>
      <c r="Q97" s="111"/>
      <c r="R97" s="113">
        <v>4</v>
      </c>
      <c r="S97" s="114"/>
      <c r="T97" s="115"/>
      <c r="U97" s="115"/>
      <c r="V97" s="116">
        <f t="shared" si="5"/>
        <v>0</v>
      </c>
      <c r="W97" s="116">
        <f t="shared" si="6"/>
        <v>0</v>
      </c>
      <c r="X97" s="117"/>
      <c r="Y97" s="109">
        <v>9</v>
      </c>
      <c r="Z97" s="109">
        <v>24</v>
      </c>
      <c r="AA97" s="109">
        <v>12</v>
      </c>
      <c r="AB97" s="117"/>
      <c r="AC97" s="118">
        <f t="shared" si="8"/>
        <v>11425.536</v>
      </c>
      <c r="AD97" s="118">
        <f t="shared" si="9"/>
        <v>0</v>
      </c>
      <c r="AE97" s="118">
        <f t="shared" si="7"/>
        <v>11425.536</v>
      </c>
      <c r="AF97"/>
    </row>
    <row r="98" spans="1:32" ht="24.95" customHeight="1" x14ac:dyDescent="0.4">
      <c r="A98" s="105">
        <v>95</v>
      </c>
      <c r="B98" s="106" t="s">
        <v>249</v>
      </c>
      <c r="C98" s="106" t="s">
        <v>253</v>
      </c>
      <c r="D98" s="106" t="s">
        <v>77</v>
      </c>
      <c r="E98" s="106" t="s">
        <v>78</v>
      </c>
      <c r="F98" s="106" t="s">
        <v>254</v>
      </c>
      <c r="G98" s="106">
        <v>42</v>
      </c>
      <c r="H98" s="106">
        <v>1</v>
      </c>
      <c r="I98" s="108">
        <v>1</v>
      </c>
      <c r="J98" s="109">
        <v>1</v>
      </c>
      <c r="K98" s="110"/>
      <c r="L98" s="111"/>
      <c r="M98" s="111"/>
      <c r="N98" s="112" t="s">
        <v>80</v>
      </c>
      <c r="O98" s="112">
        <v>2500</v>
      </c>
      <c r="P98" s="112"/>
      <c r="Q98" s="111"/>
      <c r="R98" s="113">
        <v>1</v>
      </c>
      <c r="S98" s="114"/>
      <c r="T98" s="115"/>
      <c r="U98" s="115"/>
      <c r="V98" s="116">
        <f t="shared" si="5"/>
        <v>0</v>
      </c>
      <c r="W98" s="116">
        <f t="shared" si="6"/>
        <v>0</v>
      </c>
      <c r="X98" s="117"/>
      <c r="Y98" s="109">
        <v>9</v>
      </c>
      <c r="Z98" s="109">
        <v>24</v>
      </c>
      <c r="AA98" s="109">
        <v>12</v>
      </c>
      <c r="AB98" s="117"/>
      <c r="AC98" s="118">
        <f t="shared" si="8"/>
        <v>3157.056</v>
      </c>
      <c r="AD98" s="118">
        <f t="shared" si="9"/>
        <v>0</v>
      </c>
      <c r="AE98" s="118">
        <f t="shared" si="7"/>
        <v>3157.056</v>
      </c>
      <c r="AF98"/>
    </row>
    <row r="99" spans="1:32" ht="24.95" customHeight="1" x14ac:dyDescent="0.4">
      <c r="A99" s="105">
        <v>96</v>
      </c>
      <c r="B99" s="106" t="s">
        <v>249</v>
      </c>
      <c r="C99" s="106" t="s">
        <v>253</v>
      </c>
      <c r="D99" s="106" t="s">
        <v>77</v>
      </c>
      <c r="E99" s="106" t="s">
        <v>100</v>
      </c>
      <c r="F99" s="106" t="s">
        <v>221</v>
      </c>
      <c r="G99" s="106">
        <v>26</v>
      </c>
      <c r="H99" s="106">
        <v>1</v>
      </c>
      <c r="I99" s="108">
        <v>1</v>
      </c>
      <c r="J99" s="109">
        <v>1</v>
      </c>
      <c r="K99" s="110"/>
      <c r="L99" s="111"/>
      <c r="M99" s="111"/>
      <c r="N99" s="112" t="s">
        <v>80</v>
      </c>
      <c r="O99" s="112">
        <v>1000</v>
      </c>
      <c r="P99" s="112"/>
      <c r="Q99" s="111"/>
      <c r="R99" s="113">
        <v>1</v>
      </c>
      <c r="S99" s="114"/>
      <c r="T99" s="115"/>
      <c r="U99" s="115"/>
      <c r="V99" s="116">
        <f t="shared" si="5"/>
        <v>0</v>
      </c>
      <c r="W99" s="116">
        <f t="shared" si="6"/>
        <v>0</v>
      </c>
      <c r="X99" s="117"/>
      <c r="Y99" s="109">
        <v>9</v>
      </c>
      <c r="Z99" s="109">
        <v>24</v>
      </c>
      <c r="AA99" s="109">
        <v>12</v>
      </c>
      <c r="AB99" s="117"/>
      <c r="AC99" s="118">
        <f t="shared" si="8"/>
        <v>1954.3679999999999</v>
      </c>
      <c r="AD99" s="118">
        <f t="shared" si="9"/>
        <v>0</v>
      </c>
      <c r="AE99" s="118">
        <f t="shared" si="7"/>
        <v>1954.3679999999999</v>
      </c>
      <c r="AF99"/>
    </row>
    <row r="100" spans="1:32" ht="24.95" customHeight="1" x14ac:dyDescent="0.4">
      <c r="A100" s="105">
        <v>97</v>
      </c>
      <c r="B100" s="106" t="s">
        <v>249</v>
      </c>
      <c r="C100" s="106" t="s">
        <v>255</v>
      </c>
      <c r="D100" s="106" t="s">
        <v>77</v>
      </c>
      <c r="E100" s="106" t="s">
        <v>78</v>
      </c>
      <c r="F100" s="106" t="s">
        <v>256</v>
      </c>
      <c r="G100" s="106">
        <v>42</v>
      </c>
      <c r="H100" s="106">
        <v>1</v>
      </c>
      <c r="I100" s="108">
        <v>1</v>
      </c>
      <c r="J100" s="109">
        <v>1</v>
      </c>
      <c r="K100" s="110"/>
      <c r="L100" s="111"/>
      <c r="M100" s="111"/>
      <c r="N100" s="112" t="s">
        <v>80</v>
      </c>
      <c r="O100" s="112">
        <v>2400</v>
      </c>
      <c r="P100" s="112"/>
      <c r="Q100" s="111"/>
      <c r="R100" s="113">
        <v>1</v>
      </c>
      <c r="S100" s="114"/>
      <c r="T100" s="115"/>
      <c r="U100" s="115"/>
      <c r="V100" s="116">
        <f t="shared" si="5"/>
        <v>0</v>
      </c>
      <c r="W100" s="116">
        <f t="shared" si="6"/>
        <v>0</v>
      </c>
      <c r="X100" s="117"/>
      <c r="Y100" s="109">
        <v>9</v>
      </c>
      <c r="Z100" s="109">
        <v>24</v>
      </c>
      <c r="AA100" s="109">
        <v>12</v>
      </c>
      <c r="AB100" s="117"/>
      <c r="AC100" s="118">
        <f t="shared" si="8"/>
        <v>3157.056</v>
      </c>
      <c r="AD100" s="118">
        <f t="shared" si="9"/>
        <v>0</v>
      </c>
      <c r="AE100" s="118">
        <f t="shared" si="7"/>
        <v>3157.056</v>
      </c>
      <c r="AF100"/>
    </row>
    <row r="101" spans="1:32" ht="24.95" customHeight="1" x14ac:dyDescent="0.4">
      <c r="A101" s="105">
        <v>98</v>
      </c>
      <c r="B101" s="106" t="s">
        <v>249</v>
      </c>
      <c r="C101" s="106" t="s">
        <v>187</v>
      </c>
      <c r="D101" s="106" t="s">
        <v>77</v>
      </c>
      <c r="E101" s="106" t="s">
        <v>78</v>
      </c>
      <c r="F101" s="106" t="s">
        <v>245</v>
      </c>
      <c r="G101" s="106">
        <v>42</v>
      </c>
      <c r="H101" s="106">
        <v>1</v>
      </c>
      <c r="I101" s="108">
        <v>1</v>
      </c>
      <c r="J101" s="109">
        <v>1</v>
      </c>
      <c r="K101" s="110"/>
      <c r="L101" s="111"/>
      <c r="M101" s="111"/>
      <c r="N101" s="112" t="s">
        <v>80</v>
      </c>
      <c r="O101" s="112">
        <v>2500</v>
      </c>
      <c r="P101" s="112"/>
      <c r="Q101" s="111"/>
      <c r="R101" s="113">
        <v>1</v>
      </c>
      <c r="S101" s="114"/>
      <c r="T101" s="115"/>
      <c r="U101" s="115"/>
      <c r="V101" s="116">
        <f t="shared" si="5"/>
        <v>0</v>
      </c>
      <c r="W101" s="116">
        <f t="shared" si="6"/>
        <v>0</v>
      </c>
      <c r="X101" s="117"/>
      <c r="Y101" s="109">
        <v>9</v>
      </c>
      <c r="Z101" s="109">
        <v>24</v>
      </c>
      <c r="AA101" s="109">
        <v>12</v>
      </c>
      <c r="AB101" s="117"/>
      <c r="AC101" s="118">
        <f t="shared" si="8"/>
        <v>3157.056</v>
      </c>
      <c r="AD101" s="118">
        <f t="shared" si="9"/>
        <v>0</v>
      </c>
      <c r="AE101" s="118">
        <f t="shared" si="7"/>
        <v>3157.056</v>
      </c>
      <c r="AF101"/>
    </row>
    <row r="102" spans="1:32" ht="24.95" customHeight="1" x14ac:dyDescent="0.4">
      <c r="A102" s="105">
        <v>99</v>
      </c>
      <c r="B102" s="106" t="s">
        <v>249</v>
      </c>
      <c r="C102" s="106" t="s">
        <v>257</v>
      </c>
      <c r="D102" s="106" t="s">
        <v>77</v>
      </c>
      <c r="E102" s="106" t="s">
        <v>78</v>
      </c>
      <c r="F102" s="106" t="s">
        <v>245</v>
      </c>
      <c r="G102" s="106">
        <v>42</v>
      </c>
      <c r="H102" s="106">
        <v>1</v>
      </c>
      <c r="I102" s="108">
        <v>1</v>
      </c>
      <c r="J102" s="109">
        <v>1</v>
      </c>
      <c r="K102" s="110"/>
      <c r="L102" s="111"/>
      <c r="M102" s="111"/>
      <c r="N102" s="112" t="s">
        <v>80</v>
      </c>
      <c r="O102" s="112">
        <v>2500</v>
      </c>
      <c r="P102" s="112"/>
      <c r="Q102" s="111"/>
      <c r="R102" s="113">
        <v>1</v>
      </c>
      <c r="S102" s="114"/>
      <c r="T102" s="115"/>
      <c r="U102" s="115"/>
      <c r="V102" s="116">
        <f t="shared" si="5"/>
        <v>0</v>
      </c>
      <c r="W102" s="116">
        <f t="shared" si="6"/>
        <v>0</v>
      </c>
      <c r="X102" s="117"/>
      <c r="Y102" s="109">
        <v>9</v>
      </c>
      <c r="Z102" s="109">
        <v>24</v>
      </c>
      <c r="AA102" s="109">
        <v>12</v>
      </c>
      <c r="AB102" s="117"/>
      <c r="AC102" s="118">
        <f t="shared" si="8"/>
        <v>3157.056</v>
      </c>
      <c r="AD102" s="118">
        <f t="shared" si="9"/>
        <v>0</v>
      </c>
      <c r="AE102" s="118">
        <f t="shared" si="7"/>
        <v>3157.056</v>
      </c>
      <c r="AF102"/>
    </row>
    <row r="103" spans="1:32" ht="24.95" customHeight="1" x14ac:dyDescent="0.4">
      <c r="A103" s="105">
        <v>100</v>
      </c>
      <c r="B103" s="106" t="s">
        <v>249</v>
      </c>
      <c r="C103" s="106" t="s">
        <v>257</v>
      </c>
      <c r="D103" s="106" t="s">
        <v>77</v>
      </c>
      <c r="E103" s="106" t="s">
        <v>100</v>
      </c>
      <c r="F103" s="106" t="s">
        <v>221</v>
      </c>
      <c r="G103" s="106">
        <v>26</v>
      </c>
      <c r="H103" s="106">
        <v>1</v>
      </c>
      <c r="I103" s="108">
        <v>1</v>
      </c>
      <c r="J103" s="109">
        <v>1</v>
      </c>
      <c r="K103" s="110"/>
      <c r="L103" s="111"/>
      <c r="M103" s="111"/>
      <c r="N103" s="112" t="s">
        <v>80</v>
      </c>
      <c r="O103" s="112">
        <v>1000</v>
      </c>
      <c r="P103" s="112"/>
      <c r="Q103" s="111"/>
      <c r="R103" s="113">
        <v>1</v>
      </c>
      <c r="S103" s="114"/>
      <c r="T103" s="115"/>
      <c r="U103" s="115"/>
      <c r="V103" s="116">
        <f t="shared" si="5"/>
        <v>0</v>
      </c>
      <c r="W103" s="116">
        <f t="shared" si="6"/>
        <v>0</v>
      </c>
      <c r="X103" s="117"/>
      <c r="Y103" s="109">
        <v>9</v>
      </c>
      <c r="Z103" s="109">
        <v>24</v>
      </c>
      <c r="AA103" s="109">
        <v>12</v>
      </c>
      <c r="AB103" s="117"/>
      <c r="AC103" s="118">
        <f t="shared" si="8"/>
        <v>1954.3679999999999</v>
      </c>
      <c r="AD103" s="118">
        <f t="shared" si="9"/>
        <v>0</v>
      </c>
      <c r="AE103" s="118">
        <f t="shared" si="7"/>
        <v>1954.3679999999999</v>
      </c>
      <c r="AF103"/>
    </row>
    <row r="104" spans="1:32" ht="24.95" customHeight="1" x14ac:dyDescent="0.4">
      <c r="A104" s="105">
        <v>101</v>
      </c>
      <c r="B104" s="106" t="s">
        <v>249</v>
      </c>
      <c r="C104" s="106" t="s">
        <v>258</v>
      </c>
      <c r="D104" s="106" t="s">
        <v>77</v>
      </c>
      <c r="E104" s="106" t="s">
        <v>78</v>
      </c>
      <c r="F104" s="106" t="s">
        <v>245</v>
      </c>
      <c r="G104" s="106">
        <v>42</v>
      </c>
      <c r="H104" s="106">
        <v>2</v>
      </c>
      <c r="I104" s="108">
        <v>1</v>
      </c>
      <c r="J104" s="109">
        <v>2</v>
      </c>
      <c r="K104" s="110"/>
      <c r="L104" s="111"/>
      <c r="M104" s="111"/>
      <c r="N104" s="112" t="s">
        <v>80</v>
      </c>
      <c r="O104" s="112">
        <v>2500</v>
      </c>
      <c r="P104" s="112"/>
      <c r="Q104" s="111"/>
      <c r="R104" s="113">
        <v>2</v>
      </c>
      <c r="S104" s="114"/>
      <c r="T104" s="115"/>
      <c r="U104" s="115"/>
      <c r="V104" s="116">
        <f t="shared" si="5"/>
        <v>0</v>
      </c>
      <c r="W104" s="116">
        <f t="shared" si="6"/>
        <v>0</v>
      </c>
      <c r="X104" s="117"/>
      <c r="Y104" s="109">
        <v>9</v>
      </c>
      <c r="Z104" s="109">
        <v>24</v>
      </c>
      <c r="AA104" s="109">
        <v>12</v>
      </c>
      <c r="AB104" s="117"/>
      <c r="AC104" s="118">
        <f t="shared" si="8"/>
        <v>6314.1120000000001</v>
      </c>
      <c r="AD104" s="118">
        <f t="shared" si="9"/>
        <v>0</v>
      </c>
      <c r="AE104" s="118">
        <f t="shared" si="7"/>
        <v>6314.1120000000001</v>
      </c>
      <c r="AF104"/>
    </row>
    <row r="105" spans="1:32" ht="24.95" customHeight="1" x14ac:dyDescent="0.4">
      <c r="A105" s="105">
        <v>102</v>
      </c>
      <c r="B105" s="106" t="s">
        <v>249</v>
      </c>
      <c r="C105" s="106" t="s">
        <v>259</v>
      </c>
      <c r="D105" s="106" t="s">
        <v>77</v>
      </c>
      <c r="E105" s="106" t="s">
        <v>78</v>
      </c>
      <c r="F105" s="106" t="s">
        <v>242</v>
      </c>
      <c r="G105" s="106">
        <v>42</v>
      </c>
      <c r="H105" s="106">
        <v>3</v>
      </c>
      <c r="I105" s="108">
        <v>2</v>
      </c>
      <c r="J105" s="109">
        <v>6</v>
      </c>
      <c r="K105" s="110"/>
      <c r="L105" s="111"/>
      <c r="M105" s="111"/>
      <c r="N105" s="112" t="s">
        <v>80</v>
      </c>
      <c r="O105" s="112">
        <v>2500</v>
      </c>
      <c r="P105" s="112"/>
      <c r="Q105" s="111"/>
      <c r="R105" s="113">
        <v>6</v>
      </c>
      <c r="S105" s="114"/>
      <c r="T105" s="115"/>
      <c r="U105" s="115"/>
      <c r="V105" s="116">
        <f t="shared" si="5"/>
        <v>0</v>
      </c>
      <c r="W105" s="116">
        <f t="shared" si="6"/>
        <v>0</v>
      </c>
      <c r="X105" s="117"/>
      <c r="Y105" s="109">
        <v>9</v>
      </c>
      <c r="Z105" s="109">
        <v>24</v>
      </c>
      <c r="AA105" s="109">
        <v>12</v>
      </c>
      <c r="AB105" s="117"/>
      <c r="AC105" s="118">
        <f t="shared" si="8"/>
        <v>18942.335999999999</v>
      </c>
      <c r="AD105" s="118">
        <f t="shared" si="9"/>
        <v>0</v>
      </c>
      <c r="AE105" s="118">
        <f t="shared" si="7"/>
        <v>18942.335999999999</v>
      </c>
      <c r="AF105"/>
    </row>
    <row r="106" spans="1:32" ht="24.95" customHeight="1" x14ac:dyDescent="0.4">
      <c r="A106" s="105">
        <v>103</v>
      </c>
      <c r="B106" s="106" t="s">
        <v>249</v>
      </c>
      <c r="C106" s="106" t="s">
        <v>259</v>
      </c>
      <c r="D106" s="106" t="s">
        <v>77</v>
      </c>
      <c r="E106" s="106" t="s">
        <v>78</v>
      </c>
      <c r="F106" s="106" t="s">
        <v>260</v>
      </c>
      <c r="G106" s="106">
        <v>42</v>
      </c>
      <c r="H106" s="106">
        <v>1</v>
      </c>
      <c r="I106" s="108">
        <v>2</v>
      </c>
      <c r="J106" s="109">
        <v>2</v>
      </c>
      <c r="K106" s="110"/>
      <c r="L106" s="111"/>
      <c r="M106" s="111"/>
      <c r="N106" s="112" t="s">
        <v>80</v>
      </c>
      <c r="O106" s="112">
        <v>5200</v>
      </c>
      <c r="P106" s="112"/>
      <c r="Q106" s="111"/>
      <c r="R106" s="113">
        <v>1</v>
      </c>
      <c r="S106" s="114"/>
      <c r="T106" s="115"/>
      <c r="U106" s="115"/>
      <c r="V106" s="116">
        <f t="shared" si="5"/>
        <v>0</v>
      </c>
      <c r="W106" s="116">
        <f t="shared" si="6"/>
        <v>0</v>
      </c>
      <c r="X106" s="117"/>
      <c r="Y106" s="109">
        <v>9</v>
      </c>
      <c r="Z106" s="109">
        <v>24</v>
      </c>
      <c r="AA106" s="109">
        <v>12</v>
      </c>
      <c r="AB106" s="117"/>
      <c r="AC106" s="118">
        <f t="shared" si="8"/>
        <v>6314.1120000000001</v>
      </c>
      <c r="AD106" s="118">
        <f t="shared" si="9"/>
        <v>0</v>
      </c>
      <c r="AE106" s="118">
        <f t="shared" si="7"/>
        <v>6314.1120000000001</v>
      </c>
      <c r="AF106"/>
    </row>
    <row r="107" spans="1:32" ht="24.95" customHeight="1" x14ac:dyDescent="0.4">
      <c r="A107" s="105">
        <v>104</v>
      </c>
      <c r="B107" s="106" t="s">
        <v>249</v>
      </c>
      <c r="C107" s="106" t="s">
        <v>259</v>
      </c>
      <c r="D107" s="106" t="s">
        <v>77</v>
      </c>
      <c r="E107" s="106" t="s">
        <v>78</v>
      </c>
      <c r="F107" s="106" t="s">
        <v>261</v>
      </c>
      <c r="G107" s="106">
        <v>42</v>
      </c>
      <c r="H107" s="106">
        <v>1</v>
      </c>
      <c r="I107" s="108">
        <v>1</v>
      </c>
      <c r="J107" s="109">
        <v>1</v>
      </c>
      <c r="K107" s="110"/>
      <c r="L107" s="111"/>
      <c r="M107" s="111"/>
      <c r="N107" s="112" t="s">
        <v>80</v>
      </c>
      <c r="O107" s="112">
        <v>2500</v>
      </c>
      <c r="P107" s="112"/>
      <c r="Q107" s="111"/>
      <c r="R107" s="113">
        <v>1</v>
      </c>
      <c r="S107" s="114"/>
      <c r="T107" s="115"/>
      <c r="U107" s="115"/>
      <c r="V107" s="116">
        <f t="shared" si="5"/>
        <v>0</v>
      </c>
      <c r="W107" s="116">
        <f t="shared" si="6"/>
        <v>0</v>
      </c>
      <c r="X107" s="117"/>
      <c r="Y107" s="109">
        <v>9</v>
      </c>
      <c r="Z107" s="109">
        <v>24</v>
      </c>
      <c r="AA107" s="109">
        <v>12</v>
      </c>
      <c r="AB107" s="117"/>
      <c r="AC107" s="118">
        <f t="shared" si="8"/>
        <v>3157.056</v>
      </c>
      <c r="AD107" s="118">
        <f t="shared" si="9"/>
        <v>0</v>
      </c>
      <c r="AE107" s="118">
        <f t="shared" si="7"/>
        <v>3157.056</v>
      </c>
      <c r="AF107"/>
    </row>
    <row r="108" spans="1:32" ht="24.95" customHeight="1" x14ac:dyDescent="0.4">
      <c r="A108" s="105">
        <v>105</v>
      </c>
      <c r="B108" s="106" t="s">
        <v>249</v>
      </c>
      <c r="C108" s="106" t="s">
        <v>241</v>
      </c>
      <c r="D108" s="106" t="s">
        <v>77</v>
      </c>
      <c r="E108" s="106" t="s">
        <v>78</v>
      </c>
      <c r="F108" s="106" t="s">
        <v>106</v>
      </c>
      <c r="G108" s="106">
        <v>42</v>
      </c>
      <c r="H108" s="106">
        <v>2</v>
      </c>
      <c r="I108" s="108">
        <v>2</v>
      </c>
      <c r="J108" s="109">
        <v>4</v>
      </c>
      <c r="K108" s="110"/>
      <c r="L108" s="111"/>
      <c r="M108" s="111"/>
      <c r="N108" s="112" t="s">
        <v>80</v>
      </c>
      <c r="O108" s="112">
        <v>2500</v>
      </c>
      <c r="P108" s="112"/>
      <c r="Q108" s="111"/>
      <c r="R108" s="113">
        <v>4</v>
      </c>
      <c r="S108" s="114"/>
      <c r="T108" s="115"/>
      <c r="U108" s="115"/>
      <c r="V108" s="116">
        <f t="shared" si="5"/>
        <v>0</v>
      </c>
      <c r="W108" s="116">
        <f t="shared" si="6"/>
        <v>0</v>
      </c>
      <c r="X108" s="117"/>
      <c r="Y108" s="109">
        <v>9</v>
      </c>
      <c r="Z108" s="109">
        <v>24</v>
      </c>
      <c r="AA108" s="109">
        <v>12</v>
      </c>
      <c r="AB108" s="117"/>
      <c r="AC108" s="118">
        <f t="shared" si="8"/>
        <v>12628.224</v>
      </c>
      <c r="AD108" s="118">
        <f t="shared" si="9"/>
        <v>0</v>
      </c>
      <c r="AE108" s="118">
        <f t="shared" si="7"/>
        <v>12628.224</v>
      </c>
      <c r="AF108"/>
    </row>
    <row r="109" spans="1:32" ht="24.95" customHeight="1" x14ac:dyDescent="0.4">
      <c r="A109" s="105">
        <v>106</v>
      </c>
      <c r="B109" s="106" t="s">
        <v>249</v>
      </c>
      <c r="C109" s="106" t="s">
        <v>227</v>
      </c>
      <c r="D109" s="106" t="s">
        <v>77</v>
      </c>
      <c r="E109" s="106" t="s">
        <v>78</v>
      </c>
      <c r="F109" s="106" t="s">
        <v>148</v>
      </c>
      <c r="G109" s="106">
        <v>42</v>
      </c>
      <c r="H109" s="106">
        <v>2</v>
      </c>
      <c r="I109" s="108">
        <v>2</v>
      </c>
      <c r="J109" s="109">
        <v>4</v>
      </c>
      <c r="K109" s="110"/>
      <c r="L109" s="111"/>
      <c r="M109" s="111"/>
      <c r="N109" s="112" t="s">
        <v>80</v>
      </c>
      <c r="O109" s="112">
        <v>2500</v>
      </c>
      <c r="P109" s="112"/>
      <c r="Q109" s="111"/>
      <c r="R109" s="113">
        <v>4</v>
      </c>
      <c r="S109" s="114"/>
      <c r="T109" s="115"/>
      <c r="U109" s="115"/>
      <c r="V109" s="116">
        <f t="shared" si="5"/>
        <v>0</v>
      </c>
      <c r="W109" s="116">
        <f t="shared" si="6"/>
        <v>0</v>
      </c>
      <c r="X109" s="117"/>
      <c r="Y109" s="109">
        <v>9</v>
      </c>
      <c r="Z109" s="109">
        <v>24</v>
      </c>
      <c r="AA109" s="109">
        <v>12</v>
      </c>
      <c r="AB109" s="117"/>
      <c r="AC109" s="118">
        <f t="shared" si="8"/>
        <v>12628.224</v>
      </c>
      <c r="AD109" s="118">
        <f t="shared" si="9"/>
        <v>0</v>
      </c>
      <c r="AE109" s="118">
        <f t="shared" si="7"/>
        <v>12628.224</v>
      </c>
      <c r="AF109"/>
    </row>
    <row r="110" spans="1:32" ht="24.95" customHeight="1" x14ac:dyDescent="0.4">
      <c r="A110" s="105">
        <v>107</v>
      </c>
      <c r="B110" s="106" t="s">
        <v>249</v>
      </c>
      <c r="C110" s="106" t="s">
        <v>262</v>
      </c>
      <c r="D110" s="106" t="s">
        <v>77</v>
      </c>
      <c r="E110" s="106" t="s">
        <v>100</v>
      </c>
      <c r="F110" s="106" t="s">
        <v>263</v>
      </c>
      <c r="G110" s="106">
        <v>26</v>
      </c>
      <c r="H110" s="106">
        <v>1</v>
      </c>
      <c r="I110" s="108">
        <v>6</v>
      </c>
      <c r="J110" s="109">
        <v>6</v>
      </c>
      <c r="K110" s="110"/>
      <c r="L110" s="111"/>
      <c r="M110" s="111"/>
      <c r="N110" s="112" t="s">
        <v>80</v>
      </c>
      <c r="O110" s="112">
        <v>1000</v>
      </c>
      <c r="P110" s="112"/>
      <c r="Q110" s="111"/>
      <c r="R110" s="113">
        <v>6</v>
      </c>
      <c r="S110" s="114"/>
      <c r="T110" s="115"/>
      <c r="U110" s="115"/>
      <c r="V110" s="116">
        <f t="shared" si="5"/>
        <v>0</v>
      </c>
      <c r="W110" s="116">
        <f t="shared" si="6"/>
        <v>0</v>
      </c>
      <c r="X110" s="117"/>
      <c r="Y110" s="109">
        <v>9</v>
      </c>
      <c r="Z110" s="109">
        <v>24</v>
      </c>
      <c r="AA110" s="109">
        <v>12</v>
      </c>
      <c r="AB110" s="117"/>
      <c r="AC110" s="118">
        <f t="shared" si="8"/>
        <v>11726.207999999999</v>
      </c>
      <c r="AD110" s="118">
        <f t="shared" si="9"/>
        <v>0</v>
      </c>
      <c r="AE110" s="118">
        <f t="shared" si="7"/>
        <v>11726.207999999999</v>
      </c>
      <c r="AF110"/>
    </row>
    <row r="111" spans="1:32" ht="24.95" customHeight="1" x14ac:dyDescent="0.4">
      <c r="A111" s="105">
        <v>108</v>
      </c>
      <c r="B111" s="106" t="s">
        <v>249</v>
      </c>
      <c r="C111" s="106" t="s">
        <v>232</v>
      </c>
      <c r="D111" s="106" t="s">
        <v>77</v>
      </c>
      <c r="E111" s="106" t="s">
        <v>216</v>
      </c>
      <c r="F111" s="106" t="s">
        <v>217</v>
      </c>
      <c r="G111" s="106">
        <v>38</v>
      </c>
      <c r="H111" s="106">
        <v>10</v>
      </c>
      <c r="I111" s="108">
        <v>2</v>
      </c>
      <c r="J111" s="109">
        <v>20</v>
      </c>
      <c r="K111" s="110"/>
      <c r="L111" s="111"/>
      <c r="M111" s="111"/>
      <c r="N111" s="112" t="s">
        <v>80</v>
      </c>
      <c r="O111" s="112">
        <v>1500</v>
      </c>
      <c r="P111" s="112"/>
      <c r="Q111" s="111"/>
      <c r="R111" s="113">
        <v>20</v>
      </c>
      <c r="S111" s="114"/>
      <c r="T111" s="115"/>
      <c r="U111" s="115"/>
      <c r="V111" s="116">
        <f t="shared" si="5"/>
        <v>0</v>
      </c>
      <c r="W111" s="116">
        <f t="shared" si="6"/>
        <v>0</v>
      </c>
      <c r="X111" s="117"/>
      <c r="Y111" s="109">
        <v>9</v>
      </c>
      <c r="Z111" s="109">
        <v>24</v>
      </c>
      <c r="AA111" s="109">
        <v>12</v>
      </c>
      <c r="AB111" s="117"/>
      <c r="AC111" s="118">
        <f t="shared" si="8"/>
        <v>57127.68</v>
      </c>
      <c r="AD111" s="118">
        <f t="shared" si="9"/>
        <v>0</v>
      </c>
      <c r="AE111" s="118">
        <f t="shared" si="7"/>
        <v>57127.68</v>
      </c>
      <c r="AF111"/>
    </row>
    <row r="112" spans="1:32" ht="24.95" customHeight="1" x14ac:dyDescent="0.4">
      <c r="A112" s="105">
        <v>109</v>
      </c>
      <c r="B112" s="106" t="s">
        <v>249</v>
      </c>
      <c r="C112" s="106" t="s">
        <v>264</v>
      </c>
      <c r="D112" s="106" t="s">
        <v>77</v>
      </c>
      <c r="E112" s="106" t="s">
        <v>78</v>
      </c>
      <c r="F112" s="106" t="s">
        <v>142</v>
      </c>
      <c r="G112" s="106">
        <v>42</v>
      </c>
      <c r="H112" s="106">
        <v>9</v>
      </c>
      <c r="I112" s="108">
        <v>2</v>
      </c>
      <c r="J112" s="109">
        <v>18</v>
      </c>
      <c r="K112" s="110"/>
      <c r="L112" s="111"/>
      <c r="M112" s="111"/>
      <c r="N112" s="112" t="s">
        <v>80</v>
      </c>
      <c r="O112" s="112">
        <v>2500</v>
      </c>
      <c r="P112" s="112"/>
      <c r="Q112" s="111"/>
      <c r="R112" s="113">
        <v>18</v>
      </c>
      <c r="S112" s="114"/>
      <c r="T112" s="115"/>
      <c r="U112" s="115"/>
      <c r="V112" s="116">
        <f t="shared" si="5"/>
        <v>0</v>
      </c>
      <c r="W112" s="116">
        <f t="shared" si="6"/>
        <v>0</v>
      </c>
      <c r="X112" s="117"/>
      <c r="Y112" s="109">
        <v>9</v>
      </c>
      <c r="Z112" s="109">
        <v>24</v>
      </c>
      <c r="AA112" s="109">
        <v>12</v>
      </c>
      <c r="AB112" s="117"/>
      <c r="AC112" s="118">
        <f t="shared" si="8"/>
        <v>56827.007999999994</v>
      </c>
      <c r="AD112" s="118">
        <f t="shared" si="9"/>
        <v>0</v>
      </c>
      <c r="AE112" s="118">
        <f t="shared" si="7"/>
        <v>56827.007999999994</v>
      </c>
      <c r="AF112"/>
    </row>
    <row r="113" spans="1:32" ht="24.95" customHeight="1" x14ac:dyDescent="0.4">
      <c r="A113" s="105">
        <v>110</v>
      </c>
      <c r="B113" s="106" t="s">
        <v>249</v>
      </c>
      <c r="C113" s="106" t="s">
        <v>264</v>
      </c>
      <c r="D113" s="106" t="s">
        <v>77</v>
      </c>
      <c r="E113" s="106" t="s">
        <v>78</v>
      </c>
      <c r="F113" s="106" t="s">
        <v>229</v>
      </c>
      <c r="G113" s="106">
        <v>42</v>
      </c>
      <c r="H113" s="106">
        <v>3</v>
      </c>
      <c r="I113" s="108">
        <v>2</v>
      </c>
      <c r="J113" s="109">
        <v>6</v>
      </c>
      <c r="K113" s="110"/>
      <c r="L113" s="111"/>
      <c r="M113" s="111"/>
      <c r="N113" s="112" t="s">
        <v>80</v>
      </c>
      <c r="O113" s="112">
        <v>5000</v>
      </c>
      <c r="P113" s="112"/>
      <c r="Q113" s="111"/>
      <c r="R113" s="113">
        <v>3</v>
      </c>
      <c r="S113" s="114"/>
      <c r="T113" s="115"/>
      <c r="U113" s="115"/>
      <c r="V113" s="116">
        <f t="shared" si="5"/>
        <v>0</v>
      </c>
      <c r="W113" s="116">
        <f t="shared" si="6"/>
        <v>0</v>
      </c>
      <c r="X113" s="117"/>
      <c r="Y113" s="109">
        <v>9</v>
      </c>
      <c r="Z113" s="109">
        <v>24</v>
      </c>
      <c r="AA113" s="109">
        <v>12</v>
      </c>
      <c r="AB113" s="117"/>
      <c r="AC113" s="118">
        <f t="shared" si="8"/>
        <v>18942.335999999999</v>
      </c>
      <c r="AD113" s="118">
        <f t="shared" si="9"/>
        <v>0</v>
      </c>
      <c r="AE113" s="118">
        <f t="shared" si="7"/>
        <v>18942.335999999999</v>
      </c>
      <c r="AF113"/>
    </row>
    <row r="114" spans="1:32" ht="24.95" customHeight="1" x14ac:dyDescent="0.4">
      <c r="A114" s="105">
        <v>111</v>
      </c>
      <c r="B114" s="106" t="s">
        <v>249</v>
      </c>
      <c r="C114" s="106" t="s">
        <v>230</v>
      </c>
      <c r="D114" s="106" t="s">
        <v>77</v>
      </c>
      <c r="E114" s="106" t="s">
        <v>78</v>
      </c>
      <c r="F114" s="106" t="s">
        <v>200</v>
      </c>
      <c r="G114" s="106">
        <v>42</v>
      </c>
      <c r="H114" s="106">
        <v>2</v>
      </c>
      <c r="I114" s="108">
        <v>2</v>
      </c>
      <c r="J114" s="109">
        <v>4</v>
      </c>
      <c r="K114" s="110"/>
      <c r="L114" s="111"/>
      <c r="M114" s="111"/>
      <c r="N114" s="112" t="s">
        <v>80</v>
      </c>
      <c r="O114" s="112">
        <v>5100</v>
      </c>
      <c r="P114" s="112"/>
      <c r="Q114" s="111"/>
      <c r="R114" s="113">
        <v>2</v>
      </c>
      <c r="S114" s="114"/>
      <c r="T114" s="115"/>
      <c r="U114" s="115"/>
      <c r="V114" s="116">
        <f t="shared" si="5"/>
        <v>0</v>
      </c>
      <c r="W114" s="116">
        <f t="shared" si="6"/>
        <v>0</v>
      </c>
      <c r="X114" s="117"/>
      <c r="Y114" s="109">
        <v>9</v>
      </c>
      <c r="Z114" s="109">
        <v>24</v>
      </c>
      <c r="AA114" s="109">
        <v>12</v>
      </c>
      <c r="AB114" s="117"/>
      <c r="AC114" s="118">
        <f t="shared" si="8"/>
        <v>12628.224</v>
      </c>
      <c r="AD114" s="118">
        <f t="shared" si="9"/>
        <v>0</v>
      </c>
      <c r="AE114" s="118">
        <f t="shared" si="7"/>
        <v>12628.224</v>
      </c>
      <c r="AF114"/>
    </row>
    <row r="115" spans="1:32" ht="24.95" customHeight="1" x14ac:dyDescent="0.4">
      <c r="A115" s="105">
        <v>112</v>
      </c>
      <c r="B115" s="106" t="s">
        <v>265</v>
      </c>
      <c r="C115" s="106" t="s">
        <v>266</v>
      </c>
      <c r="D115" s="106" t="s">
        <v>77</v>
      </c>
      <c r="E115" s="106" t="s">
        <v>78</v>
      </c>
      <c r="F115" s="106" t="s">
        <v>91</v>
      </c>
      <c r="G115" s="106">
        <v>42</v>
      </c>
      <c r="H115" s="106">
        <v>5</v>
      </c>
      <c r="I115" s="108">
        <v>1</v>
      </c>
      <c r="J115" s="109">
        <v>5</v>
      </c>
      <c r="K115" s="110"/>
      <c r="L115" s="111"/>
      <c r="M115" s="111"/>
      <c r="N115" s="112" t="s">
        <v>80</v>
      </c>
      <c r="O115" s="112">
        <v>2500</v>
      </c>
      <c r="P115" s="112"/>
      <c r="Q115" s="111"/>
      <c r="R115" s="113">
        <v>5</v>
      </c>
      <c r="S115" s="114"/>
      <c r="T115" s="115"/>
      <c r="U115" s="115"/>
      <c r="V115" s="116">
        <f t="shared" si="5"/>
        <v>0</v>
      </c>
      <c r="W115" s="116">
        <f t="shared" si="6"/>
        <v>0</v>
      </c>
      <c r="X115" s="117"/>
      <c r="Y115" s="109">
        <v>9</v>
      </c>
      <c r="Z115" s="109">
        <v>24</v>
      </c>
      <c r="AA115" s="109">
        <v>12</v>
      </c>
      <c r="AB115" s="117"/>
      <c r="AC115" s="118">
        <f t="shared" si="8"/>
        <v>15785.28</v>
      </c>
      <c r="AD115" s="118">
        <f t="shared" si="9"/>
        <v>0</v>
      </c>
      <c r="AE115" s="118">
        <f t="shared" si="7"/>
        <v>15785.28</v>
      </c>
      <c r="AF115"/>
    </row>
    <row r="116" spans="1:32" ht="24.95" customHeight="1" x14ac:dyDescent="0.4">
      <c r="A116" s="105">
        <v>113</v>
      </c>
      <c r="B116" s="106" t="s">
        <v>265</v>
      </c>
      <c r="C116" s="106" t="s">
        <v>233</v>
      </c>
      <c r="D116" s="106" t="s">
        <v>77</v>
      </c>
      <c r="E116" s="106" t="s">
        <v>78</v>
      </c>
      <c r="F116" s="106" t="s">
        <v>234</v>
      </c>
      <c r="G116" s="106">
        <v>42</v>
      </c>
      <c r="H116" s="106">
        <v>1</v>
      </c>
      <c r="I116" s="108">
        <v>1</v>
      </c>
      <c r="J116" s="109">
        <v>1</v>
      </c>
      <c r="K116" s="110"/>
      <c r="L116" s="111"/>
      <c r="M116" s="111"/>
      <c r="N116" s="112" t="s">
        <v>80</v>
      </c>
      <c r="O116" s="112">
        <v>2500</v>
      </c>
      <c r="P116" s="112"/>
      <c r="Q116" s="111"/>
      <c r="R116" s="113">
        <v>1</v>
      </c>
      <c r="S116" s="114"/>
      <c r="T116" s="115"/>
      <c r="U116" s="115"/>
      <c r="V116" s="116">
        <f t="shared" si="5"/>
        <v>0</v>
      </c>
      <c r="W116" s="116">
        <f t="shared" si="6"/>
        <v>0</v>
      </c>
      <c r="X116" s="117"/>
      <c r="Y116" s="109">
        <v>9</v>
      </c>
      <c r="Z116" s="109">
        <v>24</v>
      </c>
      <c r="AA116" s="109">
        <v>12</v>
      </c>
      <c r="AB116" s="117"/>
      <c r="AC116" s="118">
        <f t="shared" si="8"/>
        <v>3157.056</v>
      </c>
      <c r="AD116" s="118">
        <f t="shared" si="9"/>
        <v>0</v>
      </c>
      <c r="AE116" s="118">
        <f t="shared" si="7"/>
        <v>3157.056</v>
      </c>
      <c r="AF116"/>
    </row>
    <row r="117" spans="1:32" ht="36.75" customHeight="1" x14ac:dyDescent="0.4">
      <c r="A117" s="119"/>
      <c r="B117" s="120"/>
      <c r="C117" s="120"/>
      <c r="D117" s="120"/>
      <c r="E117" s="120"/>
      <c r="L117" s="121"/>
      <c r="S117" s="122"/>
      <c r="T117" s="122"/>
      <c r="U117" s="122"/>
      <c r="V117" s="123"/>
      <c r="W117" s="123"/>
      <c r="X117" s="117"/>
      <c r="AB117" s="117"/>
      <c r="AC117" s="124">
        <f>SUM(AC4:AC116)</f>
        <v>2627422.2719999985</v>
      </c>
      <c r="AD117" s="124">
        <f>SUM(AD4:AD116)</f>
        <v>0</v>
      </c>
      <c r="AE117" s="124">
        <f>SUM(AE4:AE116)</f>
        <v>2627422.2719999985</v>
      </c>
      <c r="AF117"/>
    </row>
    <row r="119" spans="1:32" x14ac:dyDescent="0.4">
      <c r="U119" s="126" t="s">
        <v>115</v>
      </c>
      <c r="V119" s="127"/>
      <c r="W119" s="128"/>
      <c r="X119" s="129">
        <f>SUM(V4:V116)</f>
        <v>0</v>
      </c>
    </row>
    <row r="120" spans="1:32" x14ac:dyDescent="0.4">
      <c r="U120" s="126" t="s">
        <v>116</v>
      </c>
      <c r="V120" s="127"/>
      <c r="W120" s="128"/>
      <c r="X120" s="129">
        <f>SUM(W4:W116)</f>
        <v>0</v>
      </c>
    </row>
    <row r="121" spans="1:32" x14ac:dyDescent="0.4">
      <c r="U121" s="126" t="s">
        <v>32</v>
      </c>
      <c r="V121" s="127"/>
      <c r="W121" s="128"/>
      <c r="X121" s="130"/>
    </row>
    <row r="122" spans="1:32" x14ac:dyDescent="0.4">
      <c r="U122" s="126" t="s">
        <v>33</v>
      </c>
      <c r="V122" s="127"/>
      <c r="W122" s="128"/>
      <c r="X122" s="130"/>
    </row>
    <row r="123" spans="1:32" x14ac:dyDescent="0.4">
      <c r="U123" s="126" t="s">
        <v>117</v>
      </c>
      <c r="V123" s="127"/>
      <c r="W123" s="128"/>
      <c r="X123" s="130"/>
    </row>
    <row r="124" spans="1:32" x14ac:dyDescent="0.4">
      <c r="U124" s="126" t="s">
        <v>118</v>
      </c>
      <c r="V124" s="127"/>
      <c r="W124" s="128"/>
      <c r="X124" s="130"/>
    </row>
    <row r="125" spans="1:32" x14ac:dyDescent="0.4">
      <c r="U125" s="126" t="s">
        <v>119</v>
      </c>
      <c r="V125" s="127"/>
      <c r="W125" s="128"/>
      <c r="X125" s="129">
        <f>SUM(X119:X124)</f>
        <v>0</v>
      </c>
    </row>
    <row r="126" spans="1:32" x14ac:dyDescent="0.4">
      <c r="U126" s="126" t="s">
        <v>120</v>
      </c>
      <c r="V126" s="127"/>
      <c r="W126" s="128"/>
      <c r="X126" s="129">
        <f>X125*1.1</f>
        <v>0</v>
      </c>
    </row>
  </sheetData>
  <autoFilter ref="A3:AF116"/>
  <mergeCells count="13">
    <mergeCell ref="U126:W126"/>
    <mergeCell ref="U120:W120"/>
    <mergeCell ref="U121:W121"/>
    <mergeCell ref="U122:W122"/>
    <mergeCell ref="U123:W123"/>
    <mergeCell ref="U124:W124"/>
    <mergeCell ref="U125:W125"/>
    <mergeCell ref="E2:J2"/>
    <mergeCell ref="L2:R2"/>
    <mergeCell ref="Y2:AA2"/>
    <mergeCell ref="AC2:AD2"/>
    <mergeCell ref="AE2:AE3"/>
    <mergeCell ref="U119:W119"/>
  </mergeCells>
  <phoneticPr fontId="4"/>
  <conditionalFormatting sqref="B4:J116 L4:R116">
    <cfRule type="containsBlanks" dxfId="7" priority="2">
      <formula>LEN(TRIM(B4))=0</formula>
    </cfRule>
  </conditionalFormatting>
  <conditionalFormatting sqref="Y4:AA116">
    <cfRule type="containsBlanks" dxfId="6" priority="1">
      <formula>LEN(TRIM(Y4))=0</formula>
    </cfRule>
  </conditionalFormatting>
  <dataValidations count="1">
    <dataValidation type="list" allowBlank="1" showInputMessage="1" showErrorMessage="1" sqref="L4:L116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7"/>
  <sheetViews>
    <sheetView showGridLines="0" view="pageBreakPreview" zoomScale="67" zoomScaleNormal="100" zoomScaleSheetLayoutView="85" workbookViewId="0">
      <pane xSplit="3" ySplit="3" topLeftCell="F25" activePane="bottomRight" state="frozen"/>
      <selection activeCell="A8" sqref="A8:E8"/>
      <selection pane="topRight" activeCell="A8" sqref="A8:E8"/>
      <selection pane="bottomLeft" activeCell="A8" sqref="A8:E8"/>
      <selection pane="bottomRight" activeCell="A8" sqref="A8:E8"/>
    </sheetView>
  </sheetViews>
  <sheetFormatPr defaultRowHeight="18.75" x14ac:dyDescent="0.4"/>
  <cols>
    <col min="1" max="1" width="4" style="70" customWidth="1"/>
    <col min="2" max="2" width="5.75" style="70" customWidth="1"/>
    <col min="3" max="4" width="15.125" style="70" customWidth="1"/>
    <col min="5" max="5" width="13.75" style="70" customWidth="1"/>
    <col min="6" max="6" width="34.5" style="70" customWidth="1"/>
    <col min="7" max="7" width="8.125" style="70" customWidth="1"/>
    <col min="8" max="8" width="6.25" style="70" customWidth="1"/>
    <col min="9" max="9" width="13.5" style="70" customWidth="1"/>
    <col min="10" max="10" width="7" style="70" customWidth="1"/>
    <col min="11" max="11" width="3" customWidth="1"/>
    <col min="12" max="12" width="15.375" customWidth="1"/>
    <col min="13" max="13" width="31" style="71" customWidth="1"/>
    <col min="14" max="17" width="13.125" style="71" customWidth="1"/>
    <col min="18" max="18" width="13.125" style="72" customWidth="1"/>
    <col min="19" max="19" width="5" style="72" customWidth="1"/>
    <col min="20" max="23" width="11.125" style="125" customWidth="1"/>
    <col min="24" max="24" width="11.25" style="125" bestFit="1" customWidth="1"/>
    <col min="25" max="25" width="7.875" customWidth="1"/>
    <col min="26" max="28" width="7.125" style="70" customWidth="1"/>
    <col min="29" max="29" width="14.375" bestFit="1" customWidth="1"/>
    <col min="30" max="30" width="13.375" style="78" bestFit="1" customWidth="1"/>
    <col min="31" max="31" width="20.125" bestFit="1" customWidth="1"/>
    <col min="32" max="32" width="24.125" style="78" customWidth="1"/>
    <col min="34" max="44" width="15.875" customWidth="1"/>
    <col min="45" max="45" width="12.625" bestFit="1" customWidth="1"/>
  </cols>
  <sheetData>
    <row r="1" spans="1:32" ht="24.95" customHeight="1" x14ac:dyDescent="0.4">
      <c r="A1" s="68" t="s">
        <v>267</v>
      </c>
      <c r="B1" s="69"/>
      <c r="C1" s="69"/>
      <c r="D1" s="69"/>
      <c r="E1" s="69"/>
      <c r="F1" s="69"/>
      <c r="G1" s="69"/>
      <c r="H1" s="69"/>
      <c r="T1" s="73"/>
      <c r="U1" s="73"/>
      <c r="V1" s="73"/>
      <c r="W1" s="73"/>
      <c r="X1" s="74"/>
      <c r="Z1" s="75" t="s">
        <v>44</v>
      </c>
      <c r="AA1" s="75"/>
      <c r="AB1" s="76">
        <v>29</v>
      </c>
      <c r="AC1" t="s">
        <v>45</v>
      </c>
      <c r="AD1" s="77"/>
    </row>
    <row r="2" spans="1:32" ht="27" customHeight="1" x14ac:dyDescent="0.4">
      <c r="A2" s="69"/>
      <c r="B2" s="69"/>
      <c r="C2" s="69"/>
      <c r="D2" s="69"/>
      <c r="E2" s="79" t="s">
        <v>46</v>
      </c>
      <c r="F2" s="80"/>
      <c r="G2" s="80"/>
      <c r="H2" s="80"/>
      <c r="I2" s="80"/>
      <c r="J2" s="81"/>
      <c r="L2" s="82" t="s">
        <v>47</v>
      </c>
      <c r="M2" s="83"/>
      <c r="N2" s="83"/>
      <c r="O2" s="83"/>
      <c r="P2" s="83"/>
      <c r="Q2" s="83"/>
      <c r="R2" s="84"/>
      <c r="T2" s="85"/>
      <c r="U2" s="85"/>
      <c r="V2" s="85"/>
      <c r="W2" s="85"/>
      <c r="X2"/>
      <c r="Y2" s="86" t="s">
        <v>48</v>
      </c>
      <c r="Z2" s="87"/>
      <c r="AA2" s="88"/>
      <c r="AC2" s="89" t="s">
        <v>49</v>
      </c>
      <c r="AD2" s="90"/>
      <c r="AE2" s="91" t="s">
        <v>50</v>
      </c>
      <c r="AF2"/>
    </row>
    <row r="3" spans="1:32" ht="37.5" customHeight="1" thickBot="1" x14ac:dyDescent="0.45">
      <c r="A3" s="92" t="s">
        <v>51</v>
      </c>
      <c r="B3" s="92" t="s">
        <v>52</v>
      </c>
      <c r="C3" s="92" t="s">
        <v>53</v>
      </c>
      <c r="D3" s="92" t="s">
        <v>54</v>
      </c>
      <c r="E3" s="93" t="s">
        <v>55</v>
      </c>
      <c r="F3" s="93" t="s">
        <v>56</v>
      </c>
      <c r="G3" s="93" t="s">
        <v>57</v>
      </c>
      <c r="H3" s="94" t="s">
        <v>58</v>
      </c>
      <c r="I3" s="94" t="s">
        <v>59</v>
      </c>
      <c r="J3" s="94" t="s">
        <v>60</v>
      </c>
      <c r="K3" s="95"/>
      <c r="L3" s="96" t="s">
        <v>61</v>
      </c>
      <c r="M3" s="96" t="s">
        <v>62</v>
      </c>
      <c r="N3" s="96" t="s">
        <v>63</v>
      </c>
      <c r="O3" s="97" t="s">
        <v>64</v>
      </c>
      <c r="P3" s="97" t="s">
        <v>65</v>
      </c>
      <c r="Q3" s="96" t="s">
        <v>66</v>
      </c>
      <c r="R3" s="98" t="s">
        <v>67</v>
      </c>
      <c r="S3" s="99"/>
      <c r="T3" s="100" t="s">
        <v>68</v>
      </c>
      <c r="U3" s="101" t="s">
        <v>69</v>
      </c>
      <c r="V3" s="101" t="s">
        <v>70</v>
      </c>
      <c r="W3" s="101" t="s">
        <v>71</v>
      </c>
      <c r="X3"/>
      <c r="Y3" s="102" t="s">
        <v>72</v>
      </c>
      <c r="Z3" s="102" t="s">
        <v>73</v>
      </c>
      <c r="AA3" s="102" t="s">
        <v>74</v>
      </c>
      <c r="AB3"/>
      <c r="AC3" s="103" t="s">
        <v>46</v>
      </c>
      <c r="AD3" s="103" t="s">
        <v>47</v>
      </c>
      <c r="AE3" s="104"/>
      <c r="AF3"/>
    </row>
    <row r="4" spans="1:32" ht="24.95" customHeight="1" thickTop="1" x14ac:dyDescent="0.4">
      <c r="A4" s="105">
        <v>1</v>
      </c>
      <c r="B4" s="106" t="s">
        <v>98</v>
      </c>
      <c r="C4" s="106" t="s">
        <v>268</v>
      </c>
      <c r="D4" s="106" t="s">
        <v>77</v>
      </c>
      <c r="E4" s="106" t="s">
        <v>269</v>
      </c>
      <c r="F4" s="106" t="s">
        <v>270</v>
      </c>
      <c r="G4" s="106">
        <v>34</v>
      </c>
      <c r="H4" s="107">
        <v>2</v>
      </c>
      <c r="I4" s="108">
        <v>1</v>
      </c>
      <c r="J4" s="109">
        <v>2</v>
      </c>
      <c r="K4" s="110"/>
      <c r="L4" s="111"/>
      <c r="M4" s="111"/>
      <c r="N4" s="112" t="s">
        <v>80</v>
      </c>
      <c r="O4" s="112">
        <v>2500</v>
      </c>
      <c r="P4" s="112"/>
      <c r="Q4" s="111"/>
      <c r="R4" s="113">
        <v>2</v>
      </c>
      <c r="S4" s="114"/>
      <c r="T4" s="115"/>
      <c r="U4" s="115"/>
      <c r="V4" s="116">
        <f t="shared" ref="V4:V47" si="0">T4*R4</f>
        <v>0</v>
      </c>
      <c r="W4" s="116">
        <f t="shared" ref="W4:W47" si="1">U4*R4</f>
        <v>0</v>
      </c>
      <c r="X4" s="117"/>
      <c r="Y4" s="109">
        <v>9</v>
      </c>
      <c r="Z4" s="109">
        <v>24</v>
      </c>
      <c r="AA4" s="109">
        <v>12</v>
      </c>
      <c r="AB4" s="117"/>
      <c r="AC4" s="118">
        <f>G4*J4*Y4*Z4*AA4/1000*$AB$1</f>
        <v>5111.424</v>
      </c>
      <c r="AD4" s="118">
        <f>Q4*R4*Y4*Z4*AA4/1000*$AB$1</f>
        <v>0</v>
      </c>
      <c r="AE4" s="118">
        <f t="shared" ref="AE4:AE47" si="2">AC4-AD4</f>
        <v>5111.424</v>
      </c>
      <c r="AF4"/>
    </row>
    <row r="5" spans="1:32" ht="24.95" customHeight="1" x14ac:dyDescent="0.4">
      <c r="A5" s="105">
        <v>2</v>
      </c>
      <c r="B5" s="106" t="s">
        <v>98</v>
      </c>
      <c r="C5" s="106" t="s">
        <v>271</v>
      </c>
      <c r="D5" s="106" t="s">
        <v>77</v>
      </c>
      <c r="E5" s="106" t="s">
        <v>78</v>
      </c>
      <c r="F5" s="106" t="s">
        <v>200</v>
      </c>
      <c r="G5" s="106">
        <v>42</v>
      </c>
      <c r="H5" s="107">
        <v>1</v>
      </c>
      <c r="I5" s="108">
        <v>1</v>
      </c>
      <c r="J5" s="109">
        <v>1</v>
      </c>
      <c r="K5" s="110"/>
      <c r="L5" s="111"/>
      <c r="M5" s="111"/>
      <c r="N5" s="112" t="s">
        <v>80</v>
      </c>
      <c r="O5" s="112">
        <v>2500</v>
      </c>
      <c r="P5" s="112"/>
      <c r="Q5" s="111"/>
      <c r="R5" s="113">
        <v>1</v>
      </c>
      <c r="S5" s="114"/>
      <c r="T5" s="115"/>
      <c r="U5" s="115"/>
      <c r="V5" s="116">
        <f t="shared" si="0"/>
        <v>0</v>
      </c>
      <c r="W5" s="116">
        <f t="shared" si="1"/>
        <v>0</v>
      </c>
      <c r="X5" s="117"/>
      <c r="Y5" s="109">
        <v>9</v>
      </c>
      <c r="Z5" s="109">
        <v>24</v>
      </c>
      <c r="AA5" s="109">
        <v>12</v>
      </c>
      <c r="AB5" s="117"/>
      <c r="AC5" s="118">
        <f t="shared" ref="AC5:AC47" si="3">G5*J5*Y5*Z5*AA5/1000*$AB$1</f>
        <v>3157.056</v>
      </c>
      <c r="AD5" s="118">
        <f t="shared" ref="AD5:AD47" si="4">Q5*R5*Y5*Z5*AA5/1000*$AB$1</f>
        <v>0</v>
      </c>
      <c r="AE5" s="118">
        <f t="shared" si="2"/>
        <v>3157.056</v>
      </c>
      <c r="AF5"/>
    </row>
    <row r="6" spans="1:32" ht="24.95" customHeight="1" x14ac:dyDescent="0.4">
      <c r="A6" s="105">
        <v>3</v>
      </c>
      <c r="B6" s="106" t="s">
        <v>98</v>
      </c>
      <c r="C6" s="106" t="s">
        <v>272</v>
      </c>
      <c r="D6" s="106" t="s">
        <v>77</v>
      </c>
      <c r="E6" s="106" t="s">
        <v>269</v>
      </c>
      <c r="F6" s="106" t="s">
        <v>273</v>
      </c>
      <c r="G6" s="106">
        <v>34</v>
      </c>
      <c r="H6" s="107">
        <v>4</v>
      </c>
      <c r="I6" s="108">
        <v>1</v>
      </c>
      <c r="J6" s="109">
        <v>4</v>
      </c>
      <c r="K6" s="110"/>
      <c r="L6" s="111"/>
      <c r="M6" s="111"/>
      <c r="N6" s="112" t="s">
        <v>80</v>
      </c>
      <c r="O6" s="112">
        <v>2500</v>
      </c>
      <c r="P6" s="112"/>
      <c r="Q6" s="111"/>
      <c r="R6" s="113">
        <v>4</v>
      </c>
      <c r="S6" s="114"/>
      <c r="T6" s="115"/>
      <c r="U6" s="115"/>
      <c r="V6" s="116">
        <f t="shared" si="0"/>
        <v>0</v>
      </c>
      <c r="W6" s="116">
        <f t="shared" si="1"/>
        <v>0</v>
      </c>
      <c r="X6" s="117"/>
      <c r="Y6" s="109">
        <v>9</v>
      </c>
      <c r="Z6" s="109">
        <v>24</v>
      </c>
      <c r="AA6" s="109">
        <v>12</v>
      </c>
      <c r="AB6" s="117"/>
      <c r="AC6" s="118">
        <f t="shared" si="3"/>
        <v>10222.848</v>
      </c>
      <c r="AD6" s="118">
        <f t="shared" si="4"/>
        <v>0</v>
      </c>
      <c r="AE6" s="118">
        <f t="shared" si="2"/>
        <v>10222.848</v>
      </c>
      <c r="AF6"/>
    </row>
    <row r="7" spans="1:32" ht="24.95" customHeight="1" x14ac:dyDescent="0.4">
      <c r="A7" s="105">
        <v>4</v>
      </c>
      <c r="B7" s="106" t="s">
        <v>98</v>
      </c>
      <c r="C7" s="106" t="s">
        <v>274</v>
      </c>
      <c r="D7" s="106" t="s">
        <v>77</v>
      </c>
      <c r="E7" s="106" t="s">
        <v>269</v>
      </c>
      <c r="F7" s="106" t="s">
        <v>275</v>
      </c>
      <c r="G7" s="106">
        <v>34</v>
      </c>
      <c r="H7" s="107">
        <v>6</v>
      </c>
      <c r="I7" s="108">
        <v>1</v>
      </c>
      <c r="J7" s="109">
        <v>6</v>
      </c>
      <c r="K7" s="110"/>
      <c r="L7" s="111"/>
      <c r="M7" s="111"/>
      <c r="N7" s="112" t="s">
        <v>80</v>
      </c>
      <c r="O7" s="112">
        <v>2400</v>
      </c>
      <c r="P7" s="112"/>
      <c r="Q7" s="111"/>
      <c r="R7" s="113">
        <v>6</v>
      </c>
      <c r="S7" s="114"/>
      <c r="T7" s="115"/>
      <c r="U7" s="115"/>
      <c r="V7" s="116">
        <f t="shared" si="0"/>
        <v>0</v>
      </c>
      <c r="W7" s="116">
        <f t="shared" si="1"/>
        <v>0</v>
      </c>
      <c r="X7" s="117"/>
      <c r="Y7" s="109">
        <v>9</v>
      </c>
      <c r="Z7" s="109">
        <v>24</v>
      </c>
      <c r="AA7" s="109">
        <v>12</v>
      </c>
      <c r="AB7" s="117"/>
      <c r="AC7" s="118">
        <f t="shared" si="3"/>
        <v>15334.272000000001</v>
      </c>
      <c r="AD7" s="118">
        <f t="shared" si="4"/>
        <v>0</v>
      </c>
      <c r="AE7" s="118">
        <f t="shared" si="2"/>
        <v>15334.272000000001</v>
      </c>
      <c r="AF7"/>
    </row>
    <row r="8" spans="1:32" ht="24.95" customHeight="1" x14ac:dyDescent="0.4">
      <c r="A8" s="105">
        <v>5</v>
      </c>
      <c r="B8" s="106" t="s">
        <v>98</v>
      </c>
      <c r="C8" s="106" t="s">
        <v>274</v>
      </c>
      <c r="D8" s="106" t="s">
        <v>77</v>
      </c>
      <c r="E8" s="106" t="s">
        <v>269</v>
      </c>
      <c r="F8" s="106" t="s">
        <v>273</v>
      </c>
      <c r="G8" s="106">
        <v>34</v>
      </c>
      <c r="H8" s="107">
        <v>6</v>
      </c>
      <c r="I8" s="108">
        <v>1</v>
      </c>
      <c r="J8" s="109">
        <v>6</v>
      </c>
      <c r="K8" s="110"/>
      <c r="L8" s="111"/>
      <c r="M8" s="111"/>
      <c r="N8" s="112" t="s">
        <v>80</v>
      </c>
      <c r="O8" s="112">
        <v>2500</v>
      </c>
      <c r="P8" s="112"/>
      <c r="Q8" s="111"/>
      <c r="R8" s="113">
        <v>6</v>
      </c>
      <c r="S8" s="114"/>
      <c r="T8" s="115"/>
      <c r="U8" s="115"/>
      <c r="V8" s="116">
        <f t="shared" si="0"/>
        <v>0</v>
      </c>
      <c r="W8" s="116">
        <f t="shared" si="1"/>
        <v>0</v>
      </c>
      <c r="X8" s="117"/>
      <c r="Y8" s="109">
        <v>9</v>
      </c>
      <c r="Z8" s="109">
        <v>24</v>
      </c>
      <c r="AA8" s="109">
        <v>12</v>
      </c>
      <c r="AB8" s="117"/>
      <c r="AC8" s="118">
        <f t="shared" si="3"/>
        <v>15334.272000000001</v>
      </c>
      <c r="AD8" s="118">
        <f t="shared" si="4"/>
        <v>0</v>
      </c>
      <c r="AE8" s="118">
        <f t="shared" si="2"/>
        <v>15334.272000000001</v>
      </c>
      <c r="AF8"/>
    </row>
    <row r="9" spans="1:32" ht="24.95" customHeight="1" x14ac:dyDescent="0.4">
      <c r="A9" s="105">
        <v>6</v>
      </c>
      <c r="B9" s="106" t="s">
        <v>98</v>
      </c>
      <c r="C9" s="106" t="s">
        <v>139</v>
      </c>
      <c r="D9" s="106" t="s">
        <v>77</v>
      </c>
      <c r="E9" s="106" t="s">
        <v>269</v>
      </c>
      <c r="F9" s="106" t="s">
        <v>270</v>
      </c>
      <c r="G9" s="106">
        <v>34</v>
      </c>
      <c r="H9" s="107">
        <v>6</v>
      </c>
      <c r="I9" s="108">
        <v>1</v>
      </c>
      <c r="J9" s="109">
        <v>6</v>
      </c>
      <c r="K9" s="110"/>
      <c r="L9" s="111"/>
      <c r="M9" s="111"/>
      <c r="N9" s="112" t="s">
        <v>80</v>
      </c>
      <c r="O9" s="112">
        <v>2500</v>
      </c>
      <c r="P9" s="112"/>
      <c r="Q9" s="111"/>
      <c r="R9" s="113">
        <v>6</v>
      </c>
      <c r="S9" s="114"/>
      <c r="T9" s="115"/>
      <c r="U9" s="115"/>
      <c r="V9" s="116">
        <f t="shared" si="0"/>
        <v>0</v>
      </c>
      <c r="W9" s="116">
        <f t="shared" si="1"/>
        <v>0</v>
      </c>
      <c r="X9" s="117"/>
      <c r="Y9" s="109">
        <v>9</v>
      </c>
      <c r="Z9" s="109">
        <v>24</v>
      </c>
      <c r="AA9" s="109">
        <v>12</v>
      </c>
      <c r="AB9" s="117"/>
      <c r="AC9" s="118">
        <f t="shared" si="3"/>
        <v>15334.272000000001</v>
      </c>
      <c r="AD9" s="118">
        <f t="shared" si="4"/>
        <v>0</v>
      </c>
      <c r="AE9" s="118">
        <f t="shared" si="2"/>
        <v>15334.272000000001</v>
      </c>
      <c r="AF9"/>
    </row>
    <row r="10" spans="1:32" ht="24.95" customHeight="1" x14ac:dyDescent="0.4">
      <c r="A10" s="105">
        <v>7</v>
      </c>
      <c r="B10" s="106" t="s">
        <v>98</v>
      </c>
      <c r="C10" s="106" t="s">
        <v>139</v>
      </c>
      <c r="D10" s="106" t="s">
        <v>77</v>
      </c>
      <c r="E10" s="106" t="s">
        <v>269</v>
      </c>
      <c r="F10" s="106" t="s">
        <v>276</v>
      </c>
      <c r="G10" s="106">
        <v>34</v>
      </c>
      <c r="H10" s="107">
        <v>2</v>
      </c>
      <c r="I10" s="108">
        <v>1</v>
      </c>
      <c r="J10" s="109">
        <v>2</v>
      </c>
      <c r="K10" s="110"/>
      <c r="L10" s="111"/>
      <c r="M10" s="111"/>
      <c r="N10" s="112" t="s">
        <v>80</v>
      </c>
      <c r="O10" s="112">
        <v>2500</v>
      </c>
      <c r="P10" s="112"/>
      <c r="Q10" s="111"/>
      <c r="R10" s="113">
        <v>2</v>
      </c>
      <c r="S10" s="114"/>
      <c r="T10" s="115"/>
      <c r="U10" s="115"/>
      <c r="V10" s="116">
        <f t="shared" si="0"/>
        <v>0</v>
      </c>
      <c r="W10" s="116">
        <f t="shared" si="1"/>
        <v>0</v>
      </c>
      <c r="X10" s="117"/>
      <c r="Y10" s="109">
        <v>9</v>
      </c>
      <c r="Z10" s="109">
        <v>24</v>
      </c>
      <c r="AA10" s="109">
        <v>12</v>
      </c>
      <c r="AB10" s="117"/>
      <c r="AC10" s="118">
        <f t="shared" si="3"/>
        <v>5111.424</v>
      </c>
      <c r="AD10" s="118">
        <f t="shared" si="4"/>
        <v>0</v>
      </c>
      <c r="AE10" s="118">
        <f t="shared" si="2"/>
        <v>5111.424</v>
      </c>
      <c r="AF10"/>
    </row>
    <row r="11" spans="1:32" ht="24.95" customHeight="1" x14ac:dyDescent="0.4">
      <c r="A11" s="105">
        <v>8</v>
      </c>
      <c r="B11" s="106" t="s">
        <v>98</v>
      </c>
      <c r="C11" s="106" t="s">
        <v>169</v>
      </c>
      <c r="D11" s="106" t="s">
        <v>77</v>
      </c>
      <c r="E11" s="106" t="s">
        <v>269</v>
      </c>
      <c r="F11" s="106" t="s">
        <v>277</v>
      </c>
      <c r="G11" s="106">
        <v>34</v>
      </c>
      <c r="H11" s="107">
        <v>1</v>
      </c>
      <c r="I11" s="108">
        <v>2</v>
      </c>
      <c r="J11" s="109">
        <v>2</v>
      </c>
      <c r="K11" s="110"/>
      <c r="L11" s="111"/>
      <c r="M11" s="111"/>
      <c r="N11" s="112" t="s">
        <v>80</v>
      </c>
      <c r="O11" s="112">
        <v>2500</v>
      </c>
      <c r="P11" s="112"/>
      <c r="Q11" s="111"/>
      <c r="R11" s="113">
        <v>2</v>
      </c>
      <c r="S11" s="114"/>
      <c r="T11" s="115"/>
      <c r="U11" s="115"/>
      <c r="V11" s="116">
        <f t="shared" si="0"/>
        <v>0</v>
      </c>
      <c r="W11" s="116">
        <f t="shared" si="1"/>
        <v>0</v>
      </c>
      <c r="X11" s="117"/>
      <c r="Y11" s="109">
        <v>9</v>
      </c>
      <c r="Z11" s="109">
        <v>24</v>
      </c>
      <c r="AA11" s="109">
        <v>12</v>
      </c>
      <c r="AB11" s="117"/>
      <c r="AC11" s="118">
        <f t="shared" si="3"/>
        <v>5111.424</v>
      </c>
      <c r="AD11" s="118">
        <f t="shared" si="4"/>
        <v>0</v>
      </c>
      <c r="AE11" s="118">
        <f t="shared" si="2"/>
        <v>5111.424</v>
      </c>
      <c r="AF11"/>
    </row>
    <row r="12" spans="1:32" ht="24.95" customHeight="1" x14ac:dyDescent="0.4">
      <c r="A12" s="105">
        <v>9</v>
      </c>
      <c r="B12" s="106" t="s">
        <v>98</v>
      </c>
      <c r="C12" s="106" t="s">
        <v>169</v>
      </c>
      <c r="D12" s="106" t="s">
        <v>77</v>
      </c>
      <c r="E12" s="106" t="s">
        <v>100</v>
      </c>
      <c r="F12" s="106" t="s">
        <v>104</v>
      </c>
      <c r="G12" s="106">
        <v>26</v>
      </c>
      <c r="H12" s="107">
        <v>1</v>
      </c>
      <c r="I12" s="108">
        <v>1</v>
      </c>
      <c r="J12" s="109">
        <v>1</v>
      </c>
      <c r="K12" s="110"/>
      <c r="L12" s="111"/>
      <c r="M12" s="111"/>
      <c r="N12" s="112" t="s">
        <v>80</v>
      </c>
      <c r="O12" s="112">
        <v>1000</v>
      </c>
      <c r="P12" s="112"/>
      <c r="Q12" s="111"/>
      <c r="R12" s="113">
        <v>1</v>
      </c>
      <c r="S12" s="114"/>
      <c r="T12" s="115"/>
      <c r="U12" s="115"/>
      <c r="V12" s="116">
        <f t="shared" si="0"/>
        <v>0</v>
      </c>
      <c r="W12" s="116">
        <f t="shared" si="1"/>
        <v>0</v>
      </c>
      <c r="X12" s="117"/>
      <c r="Y12" s="109">
        <v>9</v>
      </c>
      <c r="Z12" s="109">
        <v>24</v>
      </c>
      <c r="AA12" s="109">
        <v>12</v>
      </c>
      <c r="AB12" s="117"/>
      <c r="AC12" s="118">
        <f t="shared" si="3"/>
        <v>1954.3679999999999</v>
      </c>
      <c r="AD12" s="118">
        <f t="shared" si="4"/>
        <v>0</v>
      </c>
      <c r="AE12" s="118">
        <f t="shared" si="2"/>
        <v>1954.3679999999999</v>
      </c>
      <c r="AF12"/>
    </row>
    <row r="13" spans="1:32" ht="24.95" customHeight="1" x14ac:dyDescent="0.4">
      <c r="A13" s="105">
        <v>10</v>
      </c>
      <c r="B13" s="106" t="s">
        <v>98</v>
      </c>
      <c r="C13" s="106" t="s">
        <v>125</v>
      </c>
      <c r="D13" s="106" t="s">
        <v>77</v>
      </c>
      <c r="E13" s="106" t="s">
        <v>145</v>
      </c>
      <c r="F13" s="106" t="s">
        <v>103</v>
      </c>
      <c r="G13" s="106">
        <v>19</v>
      </c>
      <c r="H13" s="107">
        <v>3</v>
      </c>
      <c r="I13" s="108">
        <v>1</v>
      </c>
      <c r="J13" s="109">
        <v>3</v>
      </c>
      <c r="K13" s="110"/>
      <c r="L13" s="111"/>
      <c r="M13" s="111"/>
      <c r="N13" s="112" t="s">
        <v>80</v>
      </c>
      <c r="O13" s="112">
        <v>800</v>
      </c>
      <c r="P13" s="112"/>
      <c r="Q13" s="111"/>
      <c r="R13" s="113">
        <v>3</v>
      </c>
      <c r="S13" s="114"/>
      <c r="T13" s="115"/>
      <c r="U13" s="115"/>
      <c r="V13" s="116">
        <f t="shared" si="0"/>
        <v>0</v>
      </c>
      <c r="W13" s="116">
        <f t="shared" si="1"/>
        <v>0</v>
      </c>
      <c r="X13" s="117"/>
      <c r="Y13" s="109">
        <v>9</v>
      </c>
      <c r="Z13" s="109">
        <v>24</v>
      </c>
      <c r="AA13" s="109">
        <v>12</v>
      </c>
      <c r="AB13" s="117"/>
      <c r="AC13" s="118">
        <f t="shared" si="3"/>
        <v>4284.576</v>
      </c>
      <c r="AD13" s="118">
        <f t="shared" si="4"/>
        <v>0</v>
      </c>
      <c r="AE13" s="118">
        <f t="shared" si="2"/>
        <v>4284.576</v>
      </c>
      <c r="AF13"/>
    </row>
    <row r="14" spans="1:32" ht="24.95" customHeight="1" x14ac:dyDescent="0.4">
      <c r="A14" s="105">
        <v>11</v>
      </c>
      <c r="B14" s="106" t="s">
        <v>98</v>
      </c>
      <c r="C14" s="106" t="s">
        <v>99</v>
      </c>
      <c r="D14" s="106" t="s">
        <v>77</v>
      </c>
      <c r="E14" s="106" t="s">
        <v>100</v>
      </c>
      <c r="F14" s="106" t="s">
        <v>150</v>
      </c>
      <c r="G14" s="106">
        <v>26</v>
      </c>
      <c r="H14" s="107">
        <v>1</v>
      </c>
      <c r="I14" s="108">
        <v>2</v>
      </c>
      <c r="J14" s="109">
        <v>2</v>
      </c>
      <c r="K14" s="110"/>
      <c r="L14" s="111"/>
      <c r="M14" s="111"/>
      <c r="N14" s="112" t="s">
        <v>80</v>
      </c>
      <c r="O14" s="112">
        <v>1000</v>
      </c>
      <c r="P14" s="112"/>
      <c r="Q14" s="111"/>
      <c r="R14" s="113">
        <v>2</v>
      </c>
      <c r="S14" s="114"/>
      <c r="T14" s="115"/>
      <c r="U14" s="115"/>
      <c r="V14" s="116">
        <f t="shared" si="0"/>
        <v>0</v>
      </c>
      <c r="W14" s="116">
        <f t="shared" si="1"/>
        <v>0</v>
      </c>
      <c r="X14" s="117"/>
      <c r="Y14" s="109">
        <v>9</v>
      </c>
      <c r="Z14" s="109">
        <v>24</v>
      </c>
      <c r="AA14" s="109">
        <v>12</v>
      </c>
      <c r="AB14" s="117"/>
      <c r="AC14" s="118">
        <f t="shared" si="3"/>
        <v>3908.7359999999999</v>
      </c>
      <c r="AD14" s="118">
        <f t="shared" si="4"/>
        <v>0</v>
      </c>
      <c r="AE14" s="118">
        <f t="shared" si="2"/>
        <v>3908.7359999999999</v>
      </c>
      <c r="AF14"/>
    </row>
    <row r="15" spans="1:32" ht="24.95" customHeight="1" x14ac:dyDescent="0.4">
      <c r="A15" s="105">
        <v>12</v>
      </c>
      <c r="B15" s="106" t="s">
        <v>98</v>
      </c>
      <c r="C15" s="106" t="s">
        <v>168</v>
      </c>
      <c r="D15" s="106" t="s">
        <v>77</v>
      </c>
      <c r="E15" s="106" t="s">
        <v>269</v>
      </c>
      <c r="F15" s="106" t="s">
        <v>277</v>
      </c>
      <c r="G15" s="106">
        <v>34</v>
      </c>
      <c r="H15" s="107">
        <v>2</v>
      </c>
      <c r="I15" s="108">
        <v>2</v>
      </c>
      <c r="J15" s="109">
        <v>4</v>
      </c>
      <c r="K15" s="110"/>
      <c r="L15" s="111"/>
      <c r="M15" s="111"/>
      <c r="N15" s="112" t="s">
        <v>80</v>
      </c>
      <c r="O15" s="112">
        <v>2500</v>
      </c>
      <c r="P15" s="112"/>
      <c r="Q15" s="111"/>
      <c r="R15" s="113">
        <v>4</v>
      </c>
      <c r="S15" s="114"/>
      <c r="T15" s="115"/>
      <c r="U15" s="115"/>
      <c r="V15" s="116">
        <f t="shared" si="0"/>
        <v>0</v>
      </c>
      <c r="W15" s="116">
        <f t="shared" si="1"/>
        <v>0</v>
      </c>
      <c r="X15" s="117"/>
      <c r="Y15" s="109">
        <v>9</v>
      </c>
      <c r="Z15" s="109">
        <v>24</v>
      </c>
      <c r="AA15" s="109">
        <v>12</v>
      </c>
      <c r="AB15" s="117"/>
      <c r="AC15" s="118">
        <f t="shared" si="3"/>
        <v>10222.848</v>
      </c>
      <c r="AD15" s="118">
        <f t="shared" si="4"/>
        <v>0</v>
      </c>
      <c r="AE15" s="118">
        <f t="shared" si="2"/>
        <v>10222.848</v>
      </c>
      <c r="AF15"/>
    </row>
    <row r="16" spans="1:32" ht="24.95" customHeight="1" x14ac:dyDescent="0.4">
      <c r="A16" s="105">
        <v>13</v>
      </c>
      <c r="B16" s="106" t="s">
        <v>98</v>
      </c>
      <c r="C16" s="106" t="s">
        <v>168</v>
      </c>
      <c r="D16" s="106" t="s">
        <v>77</v>
      </c>
      <c r="E16" s="106" t="s">
        <v>100</v>
      </c>
      <c r="F16" s="106" t="s">
        <v>104</v>
      </c>
      <c r="G16" s="106">
        <v>26</v>
      </c>
      <c r="H16" s="107">
        <v>2</v>
      </c>
      <c r="I16" s="108">
        <v>1</v>
      </c>
      <c r="J16" s="109">
        <v>2</v>
      </c>
      <c r="K16" s="110"/>
      <c r="L16" s="111"/>
      <c r="M16" s="111"/>
      <c r="N16" s="112" t="s">
        <v>80</v>
      </c>
      <c r="O16" s="112">
        <v>1000</v>
      </c>
      <c r="P16" s="112"/>
      <c r="Q16" s="111"/>
      <c r="R16" s="113">
        <v>2</v>
      </c>
      <c r="S16" s="114"/>
      <c r="T16" s="115"/>
      <c r="U16" s="115"/>
      <c r="V16" s="116">
        <f t="shared" si="0"/>
        <v>0</v>
      </c>
      <c r="W16" s="116">
        <f t="shared" si="1"/>
        <v>0</v>
      </c>
      <c r="X16" s="117"/>
      <c r="Y16" s="109">
        <v>9</v>
      </c>
      <c r="Z16" s="109">
        <v>24</v>
      </c>
      <c r="AA16" s="109">
        <v>12</v>
      </c>
      <c r="AB16" s="117"/>
      <c r="AC16" s="118">
        <f t="shared" si="3"/>
        <v>3908.7359999999999</v>
      </c>
      <c r="AD16" s="118">
        <f t="shared" si="4"/>
        <v>0</v>
      </c>
      <c r="AE16" s="118">
        <f t="shared" si="2"/>
        <v>3908.7359999999999</v>
      </c>
      <c r="AF16"/>
    </row>
    <row r="17" spans="1:32" ht="24.95" customHeight="1" x14ac:dyDescent="0.4">
      <c r="A17" s="105">
        <v>14</v>
      </c>
      <c r="B17" s="106" t="s">
        <v>98</v>
      </c>
      <c r="C17" s="106" t="s">
        <v>151</v>
      </c>
      <c r="D17" s="106" t="s">
        <v>77</v>
      </c>
      <c r="E17" s="106" t="s">
        <v>100</v>
      </c>
      <c r="F17" s="106" t="s">
        <v>278</v>
      </c>
      <c r="G17" s="106">
        <v>26</v>
      </c>
      <c r="H17" s="107">
        <v>1</v>
      </c>
      <c r="I17" s="108">
        <v>1</v>
      </c>
      <c r="J17" s="109">
        <v>1</v>
      </c>
      <c r="K17" s="110"/>
      <c r="L17" s="111"/>
      <c r="M17" s="111"/>
      <c r="N17" s="112" t="s">
        <v>80</v>
      </c>
      <c r="O17" s="112">
        <v>1000</v>
      </c>
      <c r="P17" s="112"/>
      <c r="Q17" s="111"/>
      <c r="R17" s="113">
        <v>1</v>
      </c>
      <c r="S17" s="114"/>
      <c r="T17" s="115"/>
      <c r="U17" s="115"/>
      <c r="V17" s="116">
        <f t="shared" si="0"/>
        <v>0</v>
      </c>
      <c r="W17" s="116">
        <f t="shared" si="1"/>
        <v>0</v>
      </c>
      <c r="X17" s="117"/>
      <c r="Y17" s="109">
        <v>9</v>
      </c>
      <c r="Z17" s="109">
        <v>24</v>
      </c>
      <c r="AA17" s="109">
        <v>12</v>
      </c>
      <c r="AB17" s="117"/>
      <c r="AC17" s="118">
        <f t="shared" si="3"/>
        <v>1954.3679999999999</v>
      </c>
      <c r="AD17" s="118">
        <f t="shared" si="4"/>
        <v>0</v>
      </c>
      <c r="AE17" s="118">
        <f t="shared" si="2"/>
        <v>1954.3679999999999</v>
      </c>
      <c r="AF17"/>
    </row>
    <row r="18" spans="1:32" ht="24.95" customHeight="1" x14ac:dyDescent="0.4">
      <c r="A18" s="105">
        <v>15</v>
      </c>
      <c r="B18" s="106" t="s">
        <v>98</v>
      </c>
      <c r="C18" s="106" t="s">
        <v>279</v>
      </c>
      <c r="D18" s="106" t="s">
        <v>77</v>
      </c>
      <c r="E18" s="106" t="s">
        <v>269</v>
      </c>
      <c r="F18" s="106" t="s">
        <v>277</v>
      </c>
      <c r="G18" s="106">
        <v>34</v>
      </c>
      <c r="H18" s="107">
        <v>1</v>
      </c>
      <c r="I18" s="108">
        <v>2</v>
      </c>
      <c r="J18" s="109">
        <v>2</v>
      </c>
      <c r="K18" s="110"/>
      <c r="L18" s="111"/>
      <c r="M18" s="111"/>
      <c r="N18" s="112" t="s">
        <v>80</v>
      </c>
      <c r="O18" s="112">
        <v>2500</v>
      </c>
      <c r="P18" s="112"/>
      <c r="Q18" s="111"/>
      <c r="R18" s="113">
        <v>2</v>
      </c>
      <c r="S18" s="114"/>
      <c r="T18" s="115"/>
      <c r="U18" s="115"/>
      <c r="V18" s="116">
        <f t="shared" si="0"/>
        <v>0</v>
      </c>
      <c r="W18" s="116">
        <f t="shared" si="1"/>
        <v>0</v>
      </c>
      <c r="X18" s="117"/>
      <c r="Y18" s="109">
        <v>9</v>
      </c>
      <c r="Z18" s="109">
        <v>24</v>
      </c>
      <c r="AA18" s="109">
        <v>12</v>
      </c>
      <c r="AB18" s="117"/>
      <c r="AC18" s="118">
        <f t="shared" si="3"/>
        <v>5111.424</v>
      </c>
      <c r="AD18" s="118">
        <f t="shared" si="4"/>
        <v>0</v>
      </c>
      <c r="AE18" s="118">
        <f t="shared" si="2"/>
        <v>5111.424</v>
      </c>
      <c r="AF18"/>
    </row>
    <row r="19" spans="1:32" ht="24.95" customHeight="1" x14ac:dyDescent="0.4">
      <c r="A19" s="105">
        <v>16</v>
      </c>
      <c r="B19" s="106" t="s">
        <v>98</v>
      </c>
      <c r="C19" s="106" t="s">
        <v>105</v>
      </c>
      <c r="D19" s="106" t="s">
        <v>77</v>
      </c>
      <c r="E19" s="106" t="s">
        <v>269</v>
      </c>
      <c r="F19" s="106" t="s">
        <v>280</v>
      </c>
      <c r="G19" s="106">
        <v>34</v>
      </c>
      <c r="H19" s="107">
        <v>1</v>
      </c>
      <c r="I19" s="108">
        <v>1</v>
      </c>
      <c r="J19" s="109">
        <v>1</v>
      </c>
      <c r="K19" s="110"/>
      <c r="L19" s="111"/>
      <c r="M19" s="111"/>
      <c r="N19" s="112" t="s">
        <v>80</v>
      </c>
      <c r="O19" s="112">
        <v>2500</v>
      </c>
      <c r="P19" s="112"/>
      <c r="Q19" s="111"/>
      <c r="R19" s="113">
        <v>1</v>
      </c>
      <c r="S19" s="114"/>
      <c r="T19" s="115"/>
      <c r="U19" s="115"/>
      <c r="V19" s="116">
        <f t="shared" si="0"/>
        <v>0</v>
      </c>
      <c r="W19" s="116">
        <f t="shared" si="1"/>
        <v>0</v>
      </c>
      <c r="X19" s="117"/>
      <c r="Y19" s="109">
        <v>9</v>
      </c>
      <c r="Z19" s="109">
        <v>24</v>
      </c>
      <c r="AA19" s="109">
        <v>12</v>
      </c>
      <c r="AB19" s="117"/>
      <c r="AC19" s="118">
        <f t="shared" si="3"/>
        <v>2555.712</v>
      </c>
      <c r="AD19" s="118">
        <f t="shared" si="4"/>
        <v>0</v>
      </c>
      <c r="AE19" s="118">
        <f t="shared" si="2"/>
        <v>2555.712</v>
      </c>
      <c r="AF19"/>
    </row>
    <row r="20" spans="1:32" ht="24.95" customHeight="1" x14ac:dyDescent="0.4">
      <c r="A20" s="105">
        <v>17</v>
      </c>
      <c r="B20" s="106" t="s">
        <v>98</v>
      </c>
      <c r="C20" s="106" t="s">
        <v>281</v>
      </c>
      <c r="D20" s="106" t="s">
        <v>77</v>
      </c>
      <c r="E20" s="106" t="s">
        <v>269</v>
      </c>
      <c r="F20" s="106" t="s">
        <v>277</v>
      </c>
      <c r="G20" s="106">
        <v>34</v>
      </c>
      <c r="H20" s="107">
        <v>10</v>
      </c>
      <c r="I20" s="108">
        <v>2</v>
      </c>
      <c r="J20" s="109">
        <v>20</v>
      </c>
      <c r="K20" s="110"/>
      <c r="L20" s="111"/>
      <c r="M20" s="111"/>
      <c r="N20" s="112" t="s">
        <v>80</v>
      </c>
      <c r="O20" s="112">
        <v>2500</v>
      </c>
      <c r="P20" s="112"/>
      <c r="Q20" s="111"/>
      <c r="R20" s="113">
        <v>20</v>
      </c>
      <c r="S20" s="114"/>
      <c r="T20" s="115"/>
      <c r="U20" s="115"/>
      <c r="V20" s="116">
        <f t="shared" si="0"/>
        <v>0</v>
      </c>
      <c r="W20" s="116">
        <f t="shared" si="1"/>
        <v>0</v>
      </c>
      <c r="X20" s="117"/>
      <c r="Y20" s="109">
        <v>9</v>
      </c>
      <c r="Z20" s="109">
        <v>24</v>
      </c>
      <c r="AA20" s="109">
        <v>12</v>
      </c>
      <c r="AB20" s="117"/>
      <c r="AC20" s="118">
        <f t="shared" si="3"/>
        <v>51114.239999999998</v>
      </c>
      <c r="AD20" s="118">
        <f t="shared" si="4"/>
        <v>0</v>
      </c>
      <c r="AE20" s="118">
        <f t="shared" si="2"/>
        <v>51114.239999999998</v>
      </c>
      <c r="AF20"/>
    </row>
    <row r="21" spans="1:32" ht="24.95" customHeight="1" x14ac:dyDescent="0.4">
      <c r="A21" s="105">
        <v>18</v>
      </c>
      <c r="B21" s="106" t="s">
        <v>98</v>
      </c>
      <c r="C21" s="106" t="s">
        <v>281</v>
      </c>
      <c r="D21" s="106" t="s">
        <v>77</v>
      </c>
      <c r="E21" s="106" t="s">
        <v>269</v>
      </c>
      <c r="F21" s="106" t="s">
        <v>282</v>
      </c>
      <c r="G21" s="106">
        <v>34</v>
      </c>
      <c r="H21" s="107">
        <v>2</v>
      </c>
      <c r="I21" s="108">
        <v>2</v>
      </c>
      <c r="J21" s="109">
        <v>4</v>
      </c>
      <c r="K21" s="110"/>
      <c r="L21" s="111"/>
      <c r="M21" s="111"/>
      <c r="N21" s="112" t="s">
        <v>80</v>
      </c>
      <c r="O21" s="112">
        <v>5000</v>
      </c>
      <c r="P21" s="112"/>
      <c r="Q21" s="111"/>
      <c r="R21" s="113">
        <v>2</v>
      </c>
      <c r="S21" s="114"/>
      <c r="T21" s="115"/>
      <c r="U21" s="115"/>
      <c r="V21" s="116">
        <f t="shared" si="0"/>
        <v>0</v>
      </c>
      <c r="W21" s="116">
        <f t="shared" si="1"/>
        <v>0</v>
      </c>
      <c r="X21" s="117"/>
      <c r="Y21" s="109">
        <v>9</v>
      </c>
      <c r="Z21" s="109">
        <v>24</v>
      </c>
      <c r="AA21" s="109">
        <v>12</v>
      </c>
      <c r="AB21" s="117"/>
      <c r="AC21" s="118">
        <f t="shared" si="3"/>
        <v>10222.848</v>
      </c>
      <c r="AD21" s="118">
        <f t="shared" si="4"/>
        <v>0</v>
      </c>
      <c r="AE21" s="118">
        <f t="shared" si="2"/>
        <v>10222.848</v>
      </c>
      <c r="AF21"/>
    </row>
    <row r="22" spans="1:32" ht="24.95" customHeight="1" x14ac:dyDescent="0.4">
      <c r="A22" s="105">
        <v>19</v>
      </c>
      <c r="B22" s="106" t="s">
        <v>98</v>
      </c>
      <c r="C22" s="106" t="s">
        <v>141</v>
      </c>
      <c r="D22" s="106" t="s">
        <v>77</v>
      </c>
      <c r="E22" s="106" t="s">
        <v>100</v>
      </c>
      <c r="F22" s="106" t="s">
        <v>101</v>
      </c>
      <c r="G22" s="106">
        <v>26</v>
      </c>
      <c r="H22" s="107">
        <v>2</v>
      </c>
      <c r="I22" s="108">
        <v>2</v>
      </c>
      <c r="J22" s="109">
        <v>4</v>
      </c>
      <c r="K22" s="110"/>
      <c r="L22" s="111"/>
      <c r="M22" s="111"/>
      <c r="N22" s="112" t="s">
        <v>80</v>
      </c>
      <c r="O22" s="112">
        <v>1000</v>
      </c>
      <c r="P22" s="112"/>
      <c r="Q22" s="111"/>
      <c r="R22" s="113">
        <v>4</v>
      </c>
      <c r="S22" s="114"/>
      <c r="T22" s="115"/>
      <c r="U22" s="115"/>
      <c r="V22" s="116">
        <f t="shared" si="0"/>
        <v>0</v>
      </c>
      <c r="W22" s="116">
        <f t="shared" si="1"/>
        <v>0</v>
      </c>
      <c r="X22" s="117"/>
      <c r="Y22" s="109">
        <v>9</v>
      </c>
      <c r="Z22" s="109">
        <v>24</v>
      </c>
      <c r="AA22" s="109">
        <v>12</v>
      </c>
      <c r="AB22" s="117"/>
      <c r="AC22" s="118">
        <f t="shared" si="3"/>
        <v>7817.4719999999998</v>
      </c>
      <c r="AD22" s="118">
        <f t="shared" si="4"/>
        <v>0</v>
      </c>
      <c r="AE22" s="118">
        <f t="shared" si="2"/>
        <v>7817.4719999999998</v>
      </c>
      <c r="AF22"/>
    </row>
    <row r="23" spans="1:32" ht="24.95" customHeight="1" x14ac:dyDescent="0.4">
      <c r="A23" s="105">
        <v>20</v>
      </c>
      <c r="B23" s="106" t="s">
        <v>98</v>
      </c>
      <c r="C23" s="106" t="s">
        <v>141</v>
      </c>
      <c r="D23" s="106" t="s">
        <v>77</v>
      </c>
      <c r="E23" s="106" t="s">
        <v>100</v>
      </c>
      <c r="F23" s="106" t="s">
        <v>159</v>
      </c>
      <c r="G23" s="106">
        <v>26</v>
      </c>
      <c r="H23" s="107">
        <v>1</v>
      </c>
      <c r="I23" s="108">
        <v>2</v>
      </c>
      <c r="J23" s="109">
        <v>2</v>
      </c>
      <c r="K23" s="110"/>
      <c r="L23" s="111"/>
      <c r="M23" s="111"/>
      <c r="N23" s="112" t="s">
        <v>80</v>
      </c>
      <c r="O23" s="112">
        <v>1500</v>
      </c>
      <c r="P23" s="112"/>
      <c r="Q23" s="111"/>
      <c r="R23" s="113">
        <v>1</v>
      </c>
      <c r="S23" s="114"/>
      <c r="T23" s="115"/>
      <c r="U23" s="115"/>
      <c r="V23" s="116">
        <f t="shared" si="0"/>
        <v>0</v>
      </c>
      <c r="W23" s="116">
        <f t="shared" si="1"/>
        <v>0</v>
      </c>
      <c r="X23" s="117"/>
      <c r="Y23" s="109">
        <v>9</v>
      </c>
      <c r="Z23" s="109">
        <v>24</v>
      </c>
      <c r="AA23" s="109">
        <v>12</v>
      </c>
      <c r="AB23" s="117"/>
      <c r="AC23" s="118">
        <f t="shared" si="3"/>
        <v>3908.7359999999999</v>
      </c>
      <c r="AD23" s="118">
        <f t="shared" si="4"/>
        <v>0</v>
      </c>
      <c r="AE23" s="118">
        <f t="shared" si="2"/>
        <v>3908.7359999999999</v>
      </c>
      <c r="AF23"/>
    </row>
    <row r="24" spans="1:32" ht="24.95" customHeight="1" x14ac:dyDescent="0.4">
      <c r="A24" s="105">
        <v>21</v>
      </c>
      <c r="B24" s="106" t="s">
        <v>98</v>
      </c>
      <c r="C24" s="106" t="s">
        <v>283</v>
      </c>
      <c r="D24" s="106" t="s">
        <v>77</v>
      </c>
      <c r="E24" s="106" t="s">
        <v>284</v>
      </c>
      <c r="F24" s="106" t="s">
        <v>285</v>
      </c>
      <c r="G24" s="106">
        <v>58</v>
      </c>
      <c r="H24" s="107">
        <v>11</v>
      </c>
      <c r="I24" s="108">
        <v>4</v>
      </c>
      <c r="J24" s="109">
        <v>44</v>
      </c>
      <c r="K24" s="110"/>
      <c r="L24" s="111"/>
      <c r="M24" s="111"/>
      <c r="N24" s="112" t="s">
        <v>80</v>
      </c>
      <c r="O24" s="112">
        <v>2200</v>
      </c>
      <c r="P24" s="112"/>
      <c r="Q24" s="111"/>
      <c r="R24" s="113">
        <v>44</v>
      </c>
      <c r="S24" s="114"/>
      <c r="T24" s="115"/>
      <c r="U24" s="115"/>
      <c r="V24" s="116">
        <f t="shared" si="0"/>
        <v>0</v>
      </c>
      <c r="W24" s="116">
        <f t="shared" si="1"/>
        <v>0</v>
      </c>
      <c r="X24" s="117"/>
      <c r="Y24" s="109">
        <v>9</v>
      </c>
      <c r="Z24" s="109">
        <v>24</v>
      </c>
      <c r="AA24" s="109">
        <v>12</v>
      </c>
      <c r="AB24" s="117"/>
      <c r="AC24" s="118">
        <f t="shared" si="3"/>
        <v>191828.73599999998</v>
      </c>
      <c r="AD24" s="118">
        <f t="shared" si="4"/>
        <v>0</v>
      </c>
      <c r="AE24" s="118">
        <f t="shared" si="2"/>
        <v>191828.73599999998</v>
      </c>
      <c r="AF24"/>
    </row>
    <row r="25" spans="1:32" ht="24.95" customHeight="1" x14ac:dyDescent="0.4">
      <c r="A25" s="105">
        <v>22</v>
      </c>
      <c r="B25" s="106" t="s">
        <v>98</v>
      </c>
      <c r="C25" s="106" t="s">
        <v>283</v>
      </c>
      <c r="D25" s="106" t="s">
        <v>77</v>
      </c>
      <c r="E25" s="106" t="s">
        <v>145</v>
      </c>
      <c r="F25" s="106" t="s">
        <v>103</v>
      </c>
      <c r="G25" s="106">
        <v>19</v>
      </c>
      <c r="H25" s="107">
        <v>6</v>
      </c>
      <c r="I25" s="108">
        <v>1</v>
      </c>
      <c r="J25" s="109">
        <v>6</v>
      </c>
      <c r="K25" s="110"/>
      <c r="L25" s="111"/>
      <c r="M25" s="111"/>
      <c r="N25" s="112" t="s">
        <v>80</v>
      </c>
      <c r="O25" s="112">
        <v>800</v>
      </c>
      <c r="P25" s="112"/>
      <c r="Q25" s="111"/>
      <c r="R25" s="113">
        <v>6</v>
      </c>
      <c r="S25" s="114"/>
      <c r="T25" s="115"/>
      <c r="U25" s="115"/>
      <c r="V25" s="116">
        <f t="shared" si="0"/>
        <v>0</v>
      </c>
      <c r="W25" s="116">
        <f t="shared" si="1"/>
        <v>0</v>
      </c>
      <c r="X25" s="117"/>
      <c r="Y25" s="109">
        <v>9</v>
      </c>
      <c r="Z25" s="109">
        <v>24</v>
      </c>
      <c r="AA25" s="109">
        <v>12</v>
      </c>
      <c r="AB25" s="117"/>
      <c r="AC25" s="118">
        <f t="shared" si="3"/>
        <v>8569.152</v>
      </c>
      <c r="AD25" s="118">
        <f t="shared" si="4"/>
        <v>0</v>
      </c>
      <c r="AE25" s="118">
        <f t="shared" si="2"/>
        <v>8569.152</v>
      </c>
      <c r="AF25"/>
    </row>
    <row r="26" spans="1:32" ht="24.95" customHeight="1" x14ac:dyDescent="0.4">
      <c r="A26" s="105">
        <v>23</v>
      </c>
      <c r="B26" s="106" t="s">
        <v>98</v>
      </c>
      <c r="C26" s="106" t="s">
        <v>286</v>
      </c>
      <c r="D26" s="106" t="s">
        <v>77</v>
      </c>
      <c r="E26" s="106" t="s">
        <v>269</v>
      </c>
      <c r="F26" s="106" t="s">
        <v>277</v>
      </c>
      <c r="G26" s="106">
        <v>34</v>
      </c>
      <c r="H26" s="107">
        <v>18</v>
      </c>
      <c r="I26" s="108">
        <v>2</v>
      </c>
      <c r="J26" s="109">
        <v>36</v>
      </c>
      <c r="K26" s="110"/>
      <c r="L26" s="111"/>
      <c r="M26" s="111"/>
      <c r="N26" s="112" t="s">
        <v>80</v>
      </c>
      <c r="O26" s="112">
        <v>2500</v>
      </c>
      <c r="P26" s="112"/>
      <c r="Q26" s="111"/>
      <c r="R26" s="113">
        <v>36</v>
      </c>
      <c r="S26" s="114"/>
      <c r="T26" s="115"/>
      <c r="U26" s="115"/>
      <c r="V26" s="116">
        <f t="shared" si="0"/>
        <v>0</v>
      </c>
      <c r="W26" s="116">
        <f t="shared" si="1"/>
        <v>0</v>
      </c>
      <c r="X26" s="117"/>
      <c r="Y26" s="109">
        <v>9</v>
      </c>
      <c r="Z26" s="109">
        <v>24</v>
      </c>
      <c r="AA26" s="109">
        <v>12</v>
      </c>
      <c r="AB26" s="117"/>
      <c r="AC26" s="118">
        <f t="shared" si="3"/>
        <v>92005.632000000012</v>
      </c>
      <c r="AD26" s="118">
        <f t="shared" si="4"/>
        <v>0</v>
      </c>
      <c r="AE26" s="118">
        <f t="shared" si="2"/>
        <v>92005.632000000012</v>
      </c>
      <c r="AF26"/>
    </row>
    <row r="27" spans="1:32" ht="24.95" customHeight="1" x14ac:dyDescent="0.4">
      <c r="A27" s="105">
        <v>24</v>
      </c>
      <c r="B27" s="106" t="s">
        <v>98</v>
      </c>
      <c r="C27" s="106" t="s">
        <v>286</v>
      </c>
      <c r="D27" s="106" t="s">
        <v>77</v>
      </c>
      <c r="E27" s="106" t="s">
        <v>269</v>
      </c>
      <c r="F27" s="106" t="s">
        <v>282</v>
      </c>
      <c r="G27" s="106">
        <v>34</v>
      </c>
      <c r="H27" s="107">
        <v>3</v>
      </c>
      <c r="I27" s="108">
        <v>2</v>
      </c>
      <c r="J27" s="109">
        <v>6</v>
      </c>
      <c r="K27" s="110"/>
      <c r="L27" s="111"/>
      <c r="M27" s="111"/>
      <c r="N27" s="112" t="s">
        <v>80</v>
      </c>
      <c r="O27" s="112">
        <v>5000</v>
      </c>
      <c r="P27" s="112"/>
      <c r="Q27" s="111"/>
      <c r="R27" s="113">
        <v>3</v>
      </c>
      <c r="S27" s="114"/>
      <c r="T27" s="115"/>
      <c r="U27" s="115"/>
      <c r="V27" s="116">
        <f t="shared" si="0"/>
        <v>0</v>
      </c>
      <c r="W27" s="116">
        <f t="shared" si="1"/>
        <v>0</v>
      </c>
      <c r="X27" s="117"/>
      <c r="Y27" s="109">
        <v>9</v>
      </c>
      <c r="Z27" s="109">
        <v>24</v>
      </c>
      <c r="AA27" s="109">
        <v>12</v>
      </c>
      <c r="AB27" s="117"/>
      <c r="AC27" s="118">
        <f t="shared" si="3"/>
        <v>15334.272000000001</v>
      </c>
      <c r="AD27" s="118">
        <f t="shared" si="4"/>
        <v>0</v>
      </c>
      <c r="AE27" s="118">
        <f t="shared" si="2"/>
        <v>15334.272000000001</v>
      </c>
      <c r="AF27"/>
    </row>
    <row r="28" spans="1:32" ht="24.95" customHeight="1" x14ac:dyDescent="0.4">
      <c r="A28" s="105">
        <v>25</v>
      </c>
      <c r="B28" s="106" t="s">
        <v>98</v>
      </c>
      <c r="C28" s="106" t="s">
        <v>107</v>
      </c>
      <c r="D28" s="106" t="s">
        <v>77</v>
      </c>
      <c r="E28" s="106" t="s">
        <v>269</v>
      </c>
      <c r="F28" s="106" t="s">
        <v>287</v>
      </c>
      <c r="G28" s="106">
        <v>34</v>
      </c>
      <c r="H28" s="107">
        <v>12</v>
      </c>
      <c r="I28" s="108">
        <v>1</v>
      </c>
      <c r="J28" s="109">
        <v>12</v>
      </c>
      <c r="K28" s="110"/>
      <c r="L28" s="111"/>
      <c r="M28" s="111"/>
      <c r="N28" s="112" t="s">
        <v>80</v>
      </c>
      <c r="O28" s="112">
        <v>2500</v>
      </c>
      <c r="P28" s="112"/>
      <c r="Q28" s="111"/>
      <c r="R28" s="113">
        <v>12</v>
      </c>
      <c r="S28" s="114"/>
      <c r="T28" s="115"/>
      <c r="U28" s="115"/>
      <c r="V28" s="116">
        <f t="shared" si="0"/>
        <v>0</v>
      </c>
      <c r="W28" s="116">
        <f t="shared" si="1"/>
        <v>0</v>
      </c>
      <c r="X28" s="117"/>
      <c r="Y28" s="109">
        <v>9</v>
      </c>
      <c r="Z28" s="109">
        <v>24</v>
      </c>
      <c r="AA28" s="109">
        <v>12</v>
      </c>
      <c r="AB28" s="117"/>
      <c r="AC28" s="118">
        <f t="shared" si="3"/>
        <v>30668.544000000002</v>
      </c>
      <c r="AD28" s="118">
        <f t="shared" si="4"/>
        <v>0</v>
      </c>
      <c r="AE28" s="118">
        <f t="shared" si="2"/>
        <v>30668.544000000002</v>
      </c>
      <c r="AF28"/>
    </row>
    <row r="29" spans="1:32" ht="24.95" customHeight="1" x14ac:dyDescent="0.4">
      <c r="A29" s="105">
        <v>26</v>
      </c>
      <c r="B29" s="106" t="s">
        <v>98</v>
      </c>
      <c r="C29" s="106" t="s">
        <v>107</v>
      </c>
      <c r="D29" s="106" t="s">
        <v>77</v>
      </c>
      <c r="E29" s="106" t="s">
        <v>269</v>
      </c>
      <c r="F29" s="106" t="s">
        <v>287</v>
      </c>
      <c r="G29" s="106">
        <v>34</v>
      </c>
      <c r="H29" s="107">
        <v>3</v>
      </c>
      <c r="I29" s="108">
        <v>2</v>
      </c>
      <c r="J29" s="109">
        <v>6</v>
      </c>
      <c r="K29" s="110"/>
      <c r="L29" s="111"/>
      <c r="M29" s="111"/>
      <c r="N29" s="112" t="s">
        <v>80</v>
      </c>
      <c r="O29" s="112">
        <v>2500</v>
      </c>
      <c r="P29" s="112"/>
      <c r="Q29" s="111"/>
      <c r="R29" s="113">
        <v>6</v>
      </c>
      <c r="S29" s="114"/>
      <c r="T29" s="115"/>
      <c r="U29" s="115"/>
      <c r="V29" s="116">
        <f t="shared" si="0"/>
        <v>0</v>
      </c>
      <c r="W29" s="116">
        <f t="shared" si="1"/>
        <v>0</v>
      </c>
      <c r="X29" s="117"/>
      <c r="Y29" s="109">
        <v>9</v>
      </c>
      <c r="Z29" s="109">
        <v>24</v>
      </c>
      <c r="AA29" s="109">
        <v>12</v>
      </c>
      <c r="AB29" s="117"/>
      <c r="AC29" s="118">
        <f t="shared" si="3"/>
        <v>15334.272000000001</v>
      </c>
      <c r="AD29" s="118">
        <f t="shared" si="4"/>
        <v>0</v>
      </c>
      <c r="AE29" s="118">
        <f t="shared" si="2"/>
        <v>15334.272000000001</v>
      </c>
      <c r="AF29"/>
    </row>
    <row r="30" spans="1:32" ht="24.95" customHeight="1" x14ac:dyDescent="0.4">
      <c r="A30" s="105">
        <v>27</v>
      </c>
      <c r="B30" s="106" t="s">
        <v>98</v>
      </c>
      <c r="C30" s="106" t="s">
        <v>107</v>
      </c>
      <c r="D30" s="106" t="s">
        <v>77</v>
      </c>
      <c r="E30" s="106" t="s">
        <v>269</v>
      </c>
      <c r="F30" s="106" t="s">
        <v>288</v>
      </c>
      <c r="G30" s="106">
        <v>34</v>
      </c>
      <c r="H30" s="107">
        <v>3</v>
      </c>
      <c r="I30" s="108">
        <v>2</v>
      </c>
      <c r="J30" s="109">
        <v>6</v>
      </c>
      <c r="K30" s="110"/>
      <c r="L30" s="111"/>
      <c r="M30" s="111"/>
      <c r="N30" s="112" t="s">
        <v>80</v>
      </c>
      <c r="O30" s="112">
        <v>5000</v>
      </c>
      <c r="P30" s="112"/>
      <c r="Q30" s="111"/>
      <c r="R30" s="113">
        <v>3</v>
      </c>
      <c r="S30" s="114"/>
      <c r="T30" s="115"/>
      <c r="U30" s="115"/>
      <c r="V30" s="116">
        <f t="shared" si="0"/>
        <v>0</v>
      </c>
      <c r="W30" s="116">
        <f t="shared" si="1"/>
        <v>0</v>
      </c>
      <c r="X30" s="117"/>
      <c r="Y30" s="109">
        <v>9</v>
      </c>
      <c r="Z30" s="109">
        <v>24</v>
      </c>
      <c r="AA30" s="109">
        <v>12</v>
      </c>
      <c r="AB30" s="117"/>
      <c r="AC30" s="118">
        <f t="shared" si="3"/>
        <v>15334.272000000001</v>
      </c>
      <c r="AD30" s="118">
        <f t="shared" si="4"/>
        <v>0</v>
      </c>
      <c r="AE30" s="118">
        <f t="shared" si="2"/>
        <v>15334.272000000001</v>
      </c>
      <c r="AF30"/>
    </row>
    <row r="31" spans="1:32" ht="24.95" customHeight="1" x14ac:dyDescent="0.4">
      <c r="A31" s="105">
        <v>28</v>
      </c>
      <c r="B31" s="106" t="s">
        <v>98</v>
      </c>
      <c r="C31" s="106" t="s">
        <v>107</v>
      </c>
      <c r="D31" s="106" t="s">
        <v>77</v>
      </c>
      <c r="E31" s="106" t="s">
        <v>269</v>
      </c>
      <c r="F31" s="106" t="s">
        <v>288</v>
      </c>
      <c r="G31" s="106">
        <v>34</v>
      </c>
      <c r="H31" s="107">
        <v>3</v>
      </c>
      <c r="I31" s="108">
        <v>1</v>
      </c>
      <c r="J31" s="109">
        <v>3</v>
      </c>
      <c r="K31" s="110"/>
      <c r="L31" s="111"/>
      <c r="M31" s="111"/>
      <c r="N31" s="112" t="s">
        <v>80</v>
      </c>
      <c r="O31" s="112">
        <v>2400</v>
      </c>
      <c r="P31" s="112"/>
      <c r="Q31" s="111"/>
      <c r="R31" s="113">
        <v>3</v>
      </c>
      <c r="S31" s="114"/>
      <c r="T31" s="115"/>
      <c r="U31" s="115"/>
      <c r="V31" s="116">
        <f t="shared" si="0"/>
        <v>0</v>
      </c>
      <c r="W31" s="116">
        <f t="shared" si="1"/>
        <v>0</v>
      </c>
      <c r="X31" s="117"/>
      <c r="Y31" s="109">
        <v>9</v>
      </c>
      <c r="Z31" s="109">
        <v>24</v>
      </c>
      <c r="AA31" s="109">
        <v>12</v>
      </c>
      <c r="AB31" s="117"/>
      <c r="AC31" s="118">
        <f t="shared" si="3"/>
        <v>7667.1360000000004</v>
      </c>
      <c r="AD31" s="118">
        <f t="shared" si="4"/>
        <v>0</v>
      </c>
      <c r="AE31" s="118">
        <f t="shared" si="2"/>
        <v>7667.1360000000004</v>
      </c>
      <c r="AF31"/>
    </row>
    <row r="32" spans="1:32" ht="24.95" customHeight="1" x14ac:dyDescent="0.4">
      <c r="A32" s="105">
        <v>29</v>
      </c>
      <c r="B32" s="106" t="s">
        <v>98</v>
      </c>
      <c r="C32" s="106" t="s">
        <v>171</v>
      </c>
      <c r="D32" s="106" t="s">
        <v>77</v>
      </c>
      <c r="E32" s="106" t="s">
        <v>78</v>
      </c>
      <c r="F32" s="106" t="s">
        <v>234</v>
      </c>
      <c r="G32" s="106">
        <v>42</v>
      </c>
      <c r="H32" s="107">
        <v>4</v>
      </c>
      <c r="I32" s="108">
        <v>1</v>
      </c>
      <c r="J32" s="109">
        <v>4</v>
      </c>
      <c r="K32" s="110"/>
      <c r="L32" s="111"/>
      <c r="M32" s="111"/>
      <c r="N32" s="112" t="s">
        <v>80</v>
      </c>
      <c r="O32" s="112">
        <v>2500</v>
      </c>
      <c r="P32" s="112"/>
      <c r="Q32" s="111"/>
      <c r="R32" s="113">
        <v>4</v>
      </c>
      <c r="S32" s="114"/>
      <c r="T32" s="115"/>
      <c r="U32" s="115"/>
      <c r="V32" s="116">
        <f t="shared" si="0"/>
        <v>0</v>
      </c>
      <c r="W32" s="116">
        <f t="shared" si="1"/>
        <v>0</v>
      </c>
      <c r="X32" s="117"/>
      <c r="Y32" s="109">
        <v>9</v>
      </c>
      <c r="Z32" s="109">
        <v>24</v>
      </c>
      <c r="AA32" s="109">
        <v>12</v>
      </c>
      <c r="AB32" s="117"/>
      <c r="AC32" s="118">
        <f t="shared" si="3"/>
        <v>12628.224</v>
      </c>
      <c r="AD32" s="118">
        <f t="shared" si="4"/>
        <v>0</v>
      </c>
      <c r="AE32" s="118">
        <f t="shared" si="2"/>
        <v>12628.224</v>
      </c>
      <c r="AF32"/>
    </row>
    <row r="33" spans="1:32" ht="24.95" customHeight="1" x14ac:dyDescent="0.4">
      <c r="A33" s="105">
        <v>30</v>
      </c>
      <c r="B33" s="106" t="s">
        <v>77</v>
      </c>
      <c r="C33" s="106" t="s">
        <v>271</v>
      </c>
      <c r="D33" s="106" t="s">
        <v>77</v>
      </c>
      <c r="E33" s="106" t="s">
        <v>78</v>
      </c>
      <c r="F33" s="106" t="s">
        <v>200</v>
      </c>
      <c r="G33" s="106">
        <v>42</v>
      </c>
      <c r="H33" s="107">
        <v>3</v>
      </c>
      <c r="I33" s="108">
        <v>1</v>
      </c>
      <c r="J33" s="109">
        <v>3</v>
      </c>
      <c r="K33" s="110"/>
      <c r="L33" s="111"/>
      <c r="M33" s="111"/>
      <c r="N33" s="112" t="s">
        <v>80</v>
      </c>
      <c r="O33" s="112">
        <v>2500</v>
      </c>
      <c r="P33" s="112"/>
      <c r="Q33" s="111"/>
      <c r="R33" s="113">
        <v>3</v>
      </c>
      <c r="S33" s="114"/>
      <c r="T33" s="115"/>
      <c r="U33" s="115"/>
      <c r="V33" s="116">
        <f t="shared" si="0"/>
        <v>0</v>
      </c>
      <c r="W33" s="116">
        <f t="shared" si="1"/>
        <v>0</v>
      </c>
      <c r="X33" s="117"/>
      <c r="Y33" s="109">
        <v>9</v>
      </c>
      <c r="Z33" s="109">
        <v>24</v>
      </c>
      <c r="AA33" s="109">
        <v>12</v>
      </c>
      <c r="AB33" s="117"/>
      <c r="AC33" s="118">
        <f t="shared" si="3"/>
        <v>9471.1679999999997</v>
      </c>
      <c r="AD33" s="118">
        <f t="shared" si="4"/>
        <v>0</v>
      </c>
      <c r="AE33" s="118">
        <f t="shared" si="2"/>
        <v>9471.1679999999997</v>
      </c>
      <c r="AF33"/>
    </row>
    <row r="34" spans="1:32" ht="24.95" customHeight="1" x14ac:dyDescent="0.4">
      <c r="A34" s="105">
        <v>31</v>
      </c>
      <c r="B34" s="106" t="s">
        <v>77</v>
      </c>
      <c r="C34" s="106" t="s">
        <v>289</v>
      </c>
      <c r="D34" s="106" t="s">
        <v>77</v>
      </c>
      <c r="E34" s="106" t="s">
        <v>269</v>
      </c>
      <c r="F34" s="106" t="s">
        <v>275</v>
      </c>
      <c r="G34" s="106">
        <v>34</v>
      </c>
      <c r="H34" s="107">
        <v>5</v>
      </c>
      <c r="I34" s="108">
        <v>1</v>
      </c>
      <c r="J34" s="109">
        <v>5</v>
      </c>
      <c r="K34" s="110"/>
      <c r="L34" s="111"/>
      <c r="M34" s="111"/>
      <c r="N34" s="112" t="s">
        <v>80</v>
      </c>
      <c r="O34" s="112">
        <v>2400</v>
      </c>
      <c r="P34" s="112"/>
      <c r="Q34" s="111"/>
      <c r="R34" s="113">
        <v>5</v>
      </c>
      <c r="S34" s="114"/>
      <c r="T34" s="115"/>
      <c r="U34" s="115"/>
      <c r="V34" s="116">
        <f t="shared" si="0"/>
        <v>0</v>
      </c>
      <c r="W34" s="116">
        <f t="shared" si="1"/>
        <v>0</v>
      </c>
      <c r="X34" s="117"/>
      <c r="Y34" s="109">
        <v>9</v>
      </c>
      <c r="Z34" s="109">
        <v>24</v>
      </c>
      <c r="AA34" s="109">
        <v>12</v>
      </c>
      <c r="AB34" s="117"/>
      <c r="AC34" s="118">
        <f t="shared" si="3"/>
        <v>12778.56</v>
      </c>
      <c r="AD34" s="118">
        <f t="shared" si="4"/>
        <v>0</v>
      </c>
      <c r="AE34" s="118">
        <f t="shared" si="2"/>
        <v>12778.56</v>
      </c>
      <c r="AF34"/>
    </row>
    <row r="35" spans="1:32" ht="24.95" customHeight="1" x14ac:dyDescent="0.4">
      <c r="A35" s="105">
        <v>32</v>
      </c>
      <c r="B35" s="106" t="s">
        <v>77</v>
      </c>
      <c r="C35" s="106" t="s">
        <v>289</v>
      </c>
      <c r="D35" s="106" t="s">
        <v>290</v>
      </c>
      <c r="E35" s="106" t="s">
        <v>291</v>
      </c>
      <c r="F35" s="106" t="s">
        <v>292</v>
      </c>
      <c r="G35" s="106">
        <v>263</v>
      </c>
      <c r="H35" s="107">
        <v>2</v>
      </c>
      <c r="I35" s="108">
        <v>1</v>
      </c>
      <c r="J35" s="109">
        <v>2</v>
      </c>
      <c r="K35" s="110"/>
      <c r="L35" s="111"/>
      <c r="M35" s="111"/>
      <c r="N35" s="112" t="s">
        <v>80</v>
      </c>
      <c r="O35" s="112">
        <v>10000</v>
      </c>
      <c r="P35" s="112"/>
      <c r="Q35" s="111"/>
      <c r="R35" s="113">
        <v>2</v>
      </c>
      <c r="S35" s="114"/>
      <c r="T35" s="115"/>
      <c r="U35" s="115"/>
      <c r="V35" s="116">
        <f t="shared" si="0"/>
        <v>0</v>
      </c>
      <c r="W35" s="116">
        <f t="shared" si="1"/>
        <v>0</v>
      </c>
      <c r="X35" s="117"/>
      <c r="Y35" s="109">
        <v>9</v>
      </c>
      <c r="Z35" s="109">
        <v>24</v>
      </c>
      <c r="AA35" s="109">
        <v>12</v>
      </c>
      <c r="AB35" s="117"/>
      <c r="AC35" s="118">
        <f t="shared" si="3"/>
        <v>39538.368000000002</v>
      </c>
      <c r="AD35" s="118">
        <f t="shared" si="4"/>
        <v>0</v>
      </c>
      <c r="AE35" s="118">
        <f t="shared" si="2"/>
        <v>39538.368000000002</v>
      </c>
      <c r="AF35"/>
    </row>
    <row r="36" spans="1:32" ht="24.95" customHeight="1" x14ac:dyDescent="0.4">
      <c r="A36" s="105">
        <v>33</v>
      </c>
      <c r="B36" s="106" t="s">
        <v>77</v>
      </c>
      <c r="C36" s="106" t="s">
        <v>289</v>
      </c>
      <c r="D36" s="106" t="s">
        <v>77</v>
      </c>
      <c r="E36" s="106" t="s">
        <v>269</v>
      </c>
      <c r="F36" s="106" t="s">
        <v>270</v>
      </c>
      <c r="G36" s="106">
        <v>34</v>
      </c>
      <c r="H36" s="107">
        <v>5</v>
      </c>
      <c r="I36" s="108">
        <v>1</v>
      </c>
      <c r="J36" s="109">
        <v>5</v>
      </c>
      <c r="K36" s="110"/>
      <c r="L36" s="111"/>
      <c r="M36" s="111"/>
      <c r="N36" s="112" t="s">
        <v>80</v>
      </c>
      <c r="O36" s="112">
        <v>2500</v>
      </c>
      <c r="P36" s="112"/>
      <c r="Q36" s="111"/>
      <c r="R36" s="113">
        <v>5</v>
      </c>
      <c r="S36" s="114"/>
      <c r="T36" s="115"/>
      <c r="U36" s="115"/>
      <c r="V36" s="116">
        <f t="shared" si="0"/>
        <v>0</v>
      </c>
      <c r="W36" s="116">
        <f t="shared" si="1"/>
        <v>0</v>
      </c>
      <c r="X36" s="117"/>
      <c r="Y36" s="109">
        <v>9</v>
      </c>
      <c r="Z36" s="109">
        <v>24</v>
      </c>
      <c r="AA36" s="109">
        <v>12</v>
      </c>
      <c r="AB36" s="117"/>
      <c r="AC36" s="118">
        <f t="shared" si="3"/>
        <v>12778.56</v>
      </c>
      <c r="AD36" s="118">
        <f t="shared" si="4"/>
        <v>0</v>
      </c>
      <c r="AE36" s="118">
        <f t="shared" si="2"/>
        <v>12778.56</v>
      </c>
      <c r="AF36"/>
    </row>
    <row r="37" spans="1:32" ht="24.95" customHeight="1" x14ac:dyDescent="0.4">
      <c r="A37" s="105">
        <v>34</v>
      </c>
      <c r="B37" s="106" t="s">
        <v>77</v>
      </c>
      <c r="C37" s="106" t="s">
        <v>289</v>
      </c>
      <c r="D37" s="106" t="s">
        <v>77</v>
      </c>
      <c r="E37" s="106" t="s">
        <v>269</v>
      </c>
      <c r="F37" s="106" t="s">
        <v>273</v>
      </c>
      <c r="G37" s="106">
        <v>34</v>
      </c>
      <c r="H37" s="107">
        <v>3</v>
      </c>
      <c r="I37" s="108">
        <v>1</v>
      </c>
      <c r="J37" s="109">
        <v>3</v>
      </c>
      <c r="K37" s="110"/>
      <c r="L37" s="111"/>
      <c r="M37" s="111"/>
      <c r="N37" s="112" t="s">
        <v>80</v>
      </c>
      <c r="O37" s="112">
        <v>2500</v>
      </c>
      <c r="P37" s="112"/>
      <c r="Q37" s="111"/>
      <c r="R37" s="113">
        <v>3</v>
      </c>
      <c r="S37" s="114"/>
      <c r="T37" s="115"/>
      <c r="U37" s="115"/>
      <c r="V37" s="116">
        <f t="shared" si="0"/>
        <v>0</v>
      </c>
      <c r="W37" s="116">
        <f t="shared" si="1"/>
        <v>0</v>
      </c>
      <c r="X37" s="117"/>
      <c r="Y37" s="109">
        <v>9</v>
      </c>
      <c r="Z37" s="109">
        <v>24</v>
      </c>
      <c r="AA37" s="109">
        <v>12</v>
      </c>
      <c r="AB37" s="117"/>
      <c r="AC37" s="118">
        <f t="shared" si="3"/>
        <v>7667.1360000000004</v>
      </c>
      <c r="AD37" s="118">
        <f t="shared" si="4"/>
        <v>0</v>
      </c>
      <c r="AE37" s="118">
        <f t="shared" si="2"/>
        <v>7667.1360000000004</v>
      </c>
      <c r="AF37"/>
    </row>
    <row r="38" spans="1:32" ht="24.95" customHeight="1" x14ac:dyDescent="0.4">
      <c r="A38" s="105">
        <v>35</v>
      </c>
      <c r="B38" s="106" t="s">
        <v>77</v>
      </c>
      <c r="C38" s="106" t="s">
        <v>289</v>
      </c>
      <c r="D38" s="106" t="s">
        <v>77</v>
      </c>
      <c r="E38" s="106" t="s">
        <v>78</v>
      </c>
      <c r="F38" s="106" t="s">
        <v>234</v>
      </c>
      <c r="G38" s="106">
        <v>42</v>
      </c>
      <c r="H38" s="107">
        <v>1</v>
      </c>
      <c r="I38" s="108">
        <v>1</v>
      </c>
      <c r="J38" s="109">
        <v>1</v>
      </c>
      <c r="K38" s="110"/>
      <c r="L38" s="111"/>
      <c r="M38" s="111"/>
      <c r="N38" s="112" t="s">
        <v>80</v>
      </c>
      <c r="O38" s="112">
        <v>2500</v>
      </c>
      <c r="P38" s="112"/>
      <c r="Q38" s="111"/>
      <c r="R38" s="113">
        <v>1</v>
      </c>
      <c r="S38" s="114"/>
      <c r="T38" s="115"/>
      <c r="U38" s="115"/>
      <c r="V38" s="116">
        <f t="shared" si="0"/>
        <v>0</v>
      </c>
      <c r="W38" s="116">
        <f t="shared" si="1"/>
        <v>0</v>
      </c>
      <c r="X38" s="117"/>
      <c r="Y38" s="109">
        <v>9</v>
      </c>
      <c r="Z38" s="109">
        <v>24</v>
      </c>
      <c r="AA38" s="109">
        <v>12</v>
      </c>
      <c r="AB38" s="117"/>
      <c r="AC38" s="118">
        <f t="shared" si="3"/>
        <v>3157.056</v>
      </c>
      <c r="AD38" s="118">
        <f t="shared" si="4"/>
        <v>0</v>
      </c>
      <c r="AE38" s="118">
        <f t="shared" si="2"/>
        <v>3157.056</v>
      </c>
      <c r="AF38"/>
    </row>
    <row r="39" spans="1:32" ht="24.95" customHeight="1" x14ac:dyDescent="0.4">
      <c r="A39" s="105">
        <v>36</v>
      </c>
      <c r="B39" s="106" t="s">
        <v>293</v>
      </c>
      <c r="C39" s="106" t="s">
        <v>76</v>
      </c>
      <c r="D39" s="106" t="s">
        <v>77</v>
      </c>
      <c r="E39" s="106" t="s">
        <v>294</v>
      </c>
      <c r="F39" s="106" t="s">
        <v>295</v>
      </c>
      <c r="G39" s="106">
        <v>34</v>
      </c>
      <c r="H39" s="107">
        <v>4</v>
      </c>
      <c r="I39" s="108">
        <v>1</v>
      </c>
      <c r="J39" s="109">
        <v>4</v>
      </c>
      <c r="K39" s="110"/>
      <c r="L39" s="111"/>
      <c r="M39" s="111"/>
      <c r="N39" s="112" t="s">
        <v>80</v>
      </c>
      <c r="O39" s="112">
        <v>2500</v>
      </c>
      <c r="P39" s="112"/>
      <c r="Q39" s="111"/>
      <c r="R39" s="113">
        <v>4</v>
      </c>
      <c r="S39" s="114"/>
      <c r="T39" s="115"/>
      <c r="U39" s="115"/>
      <c r="V39" s="116">
        <f t="shared" si="0"/>
        <v>0</v>
      </c>
      <c r="W39" s="116">
        <f t="shared" si="1"/>
        <v>0</v>
      </c>
      <c r="X39" s="117"/>
      <c r="Y39" s="109">
        <v>9</v>
      </c>
      <c r="Z39" s="109">
        <v>24</v>
      </c>
      <c r="AA39" s="109">
        <v>12</v>
      </c>
      <c r="AB39" s="117"/>
      <c r="AC39" s="118">
        <f t="shared" si="3"/>
        <v>10222.848</v>
      </c>
      <c r="AD39" s="118">
        <f t="shared" si="4"/>
        <v>0</v>
      </c>
      <c r="AE39" s="118">
        <f t="shared" si="2"/>
        <v>10222.848</v>
      </c>
      <c r="AF39"/>
    </row>
    <row r="40" spans="1:32" ht="24.95" customHeight="1" x14ac:dyDescent="0.4">
      <c r="A40" s="105">
        <v>37</v>
      </c>
      <c r="B40" s="106" t="s">
        <v>293</v>
      </c>
      <c r="C40" s="106" t="s">
        <v>76</v>
      </c>
      <c r="D40" s="106" t="s">
        <v>77</v>
      </c>
      <c r="E40" s="106" t="s">
        <v>294</v>
      </c>
      <c r="F40" s="106" t="s">
        <v>296</v>
      </c>
      <c r="G40" s="106">
        <v>34</v>
      </c>
      <c r="H40" s="106">
        <v>2</v>
      </c>
      <c r="I40" s="108">
        <v>1</v>
      </c>
      <c r="J40" s="109">
        <v>2</v>
      </c>
      <c r="K40" s="110"/>
      <c r="L40" s="111"/>
      <c r="M40" s="111"/>
      <c r="N40" s="112" t="s">
        <v>80</v>
      </c>
      <c r="O40" s="112">
        <v>2400</v>
      </c>
      <c r="P40" s="112"/>
      <c r="Q40" s="111"/>
      <c r="R40" s="113">
        <v>2</v>
      </c>
      <c r="S40" s="114"/>
      <c r="T40" s="115"/>
      <c r="U40" s="115"/>
      <c r="V40" s="116">
        <f t="shared" si="0"/>
        <v>0</v>
      </c>
      <c r="W40" s="116">
        <f t="shared" si="1"/>
        <v>0</v>
      </c>
      <c r="X40" s="117"/>
      <c r="Y40" s="109">
        <v>9</v>
      </c>
      <c r="Z40" s="109">
        <v>24</v>
      </c>
      <c r="AA40" s="109">
        <v>12</v>
      </c>
      <c r="AB40" s="117"/>
      <c r="AC40" s="118">
        <f t="shared" si="3"/>
        <v>5111.424</v>
      </c>
      <c r="AD40" s="118">
        <f t="shared" si="4"/>
        <v>0</v>
      </c>
      <c r="AE40" s="118">
        <f t="shared" si="2"/>
        <v>5111.424</v>
      </c>
      <c r="AF40"/>
    </row>
    <row r="41" spans="1:32" ht="24.95" customHeight="1" x14ac:dyDescent="0.4">
      <c r="A41" s="105">
        <v>38</v>
      </c>
      <c r="B41" s="106" t="s">
        <v>293</v>
      </c>
      <c r="C41" s="106" t="s">
        <v>76</v>
      </c>
      <c r="D41" s="106" t="s">
        <v>290</v>
      </c>
      <c r="E41" s="106" t="s">
        <v>291</v>
      </c>
      <c r="F41" s="106" t="s">
        <v>292</v>
      </c>
      <c r="G41" s="106">
        <v>263</v>
      </c>
      <c r="H41" s="106">
        <v>1</v>
      </c>
      <c r="I41" s="108">
        <v>1</v>
      </c>
      <c r="J41" s="109">
        <v>1</v>
      </c>
      <c r="K41" s="110"/>
      <c r="L41" s="111"/>
      <c r="M41" s="111"/>
      <c r="N41" s="112" t="s">
        <v>80</v>
      </c>
      <c r="O41" s="112">
        <v>10000</v>
      </c>
      <c r="P41" s="112"/>
      <c r="Q41" s="111"/>
      <c r="R41" s="113">
        <v>1</v>
      </c>
      <c r="S41" s="114"/>
      <c r="T41" s="115"/>
      <c r="U41" s="115"/>
      <c r="V41" s="116">
        <f t="shared" si="0"/>
        <v>0</v>
      </c>
      <c r="W41" s="116">
        <f t="shared" si="1"/>
        <v>0</v>
      </c>
      <c r="X41" s="117"/>
      <c r="Y41" s="109">
        <v>9</v>
      </c>
      <c r="Z41" s="109">
        <v>24</v>
      </c>
      <c r="AA41" s="109">
        <v>12</v>
      </c>
      <c r="AB41" s="117"/>
      <c r="AC41" s="118">
        <f t="shared" si="3"/>
        <v>19769.184000000001</v>
      </c>
      <c r="AD41" s="118">
        <f t="shared" si="4"/>
        <v>0</v>
      </c>
      <c r="AE41" s="118">
        <f t="shared" si="2"/>
        <v>19769.184000000001</v>
      </c>
      <c r="AF41"/>
    </row>
    <row r="42" spans="1:32" ht="24.95" customHeight="1" x14ac:dyDescent="0.4">
      <c r="A42" s="105">
        <v>39</v>
      </c>
      <c r="B42" s="106" t="s">
        <v>293</v>
      </c>
      <c r="C42" s="106" t="s">
        <v>297</v>
      </c>
      <c r="D42" s="106" t="s">
        <v>77</v>
      </c>
      <c r="E42" s="106" t="s">
        <v>78</v>
      </c>
      <c r="F42" s="106" t="s">
        <v>234</v>
      </c>
      <c r="G42" s="106">
        <v>42</v>
      </c>
      <c r="H42" s="106">
        <v>1</v>
      </c>
      <c r="I42" s="108">
        <v>1</v>
      </c>
      <c r="J42" s="109">
        <v>1</v>
      </c>
      <c r="K42" s="110"/>
      <c r="L42" s="111"/>
      <c r="M42" s="111"/>
      <c r="N42" s="112" t="s">
        <v>80</v>
      </c>
      <c r="O42" s="112">
        <v>2500</v>
      </c>
      <c r="P42" s="112"/>
      <c r="Q42" s="111"/>
      <c r="R42" s="113">
        <v>1</v>
      </c>
      <c r="S42" s="114"/>
      <c r="T42" s="115"/>
      <c r="U42" s="115"/>
      <c r="V42" s="116">
        <f t="shared" si="0"/>
        <v>0</v>
      </c>
      <c r="W42" s="116">
        <f t="shared" si="1"/>
        <v>0</v>
      </c>
      <c r="X42" s="117"/>
      <c r="Y42" s="109">
        <v>9</v>
      </c>
      <c r="Z42" s="109">
        <v>24</v>
      </c>
      <c r="AA42" s="109">
        <v>12</v>
      </c>
      <c r="AB42" s="117"/>
      <c r="AC42" s="118">
        <f t="shared" si="3"/>
        <v>3157.056</v>
      </c>
      <c r="AD42" s="118">
        <f t="shared" si="4"/>
        <v>0</v>
      </c>
      <c r="AE42" s="118">
        <f t="shared" si="2"/>
        <v>3157.056</v>
      </c>
      <c r="AF42"/>
    </row>
    <row r="43" spans="1:32" ht="24.95" customHeight="1" x14ac:dyDescent="0.4">
      <c r="A43" s="105">
        <v>40</v>
      </c>
      <c r="B43" s="106" t="s">
        <v>77</v>
      </c>
      <c r="C43" s="106" t="s">
        <v>298</v>
      </c>
      <c r="D43" s="106" t="s">
        <v>77</v>
      </c>
      <c r="E43" s="106" t="s">
        <v>294</v>
      </c>
      <c r="F43" s="106" t="s">
        <v>299</v>
      </c>
      <c r="G43" s="106">
        <v>34</v>
      </c>
      <c r="H43" s="106">
        <v>3</v>
      </c>
      <c r="I43" s="108">
        <v>1</v>
      </c>
      <c r="J43" s="109">
        <v>3</v>
      </c>
      <c r="K43" s="110"/>
      <c r="L43" s="111"/>
      <c r="M43" s="111"/>
      <c r="N43" s="112" t="s">
        <v>80</v>
      </c>
      <c r="O43" s="112">
        <v>2500</v>
      </c>
      <c r="P43" s="112"/>
      <c r="Q43" s="111"/>
      <c r="R43" s="113">
        <v>3</v>
      </c>
      <c r="S43" s="114"/>
      <c r="T43" s="115"/>
      <c r="U43" s="115"/>
      <c r="V43" s="116">
        <f t="shared" si="0"/>
        <v>0</v>
      </c>
      <c r="W43" s="116">
        <f t="shared" si="1"/>
        <v>0</v>
      </c>
      <c r="X43" s="117"/>
      <c r="Y43" s="109">
        <v>9</v>
      </c>
      <c r="Z43" s="109">
        <v>24</v>
      </c>
      <c r="AA43" s="109">
        <v>12</v>
      </c>
      <c r="AB43" s="117"/>
      <c r="AC43" s="118">
        <f t="shared" si="3"/>
        <v>7667.1360000000004</v>
      </c>
      <c r="AD43" s="118">
        <f t="shared" si="4"/>
        <v>0</v>
      </c>
      <c r="AE43" s="118">
        <f t="shared" si="2"/>
        <v>7667.1360000000004</v>
      </c>
      <c r="AF43"/>
    </row>
    <row r="44" spans="1:32" ht="24.95" customHeight="1" x14ac:dyDescent="0.4">
      <c r="A44" s="105">
        <v>41</v>
      </c>
      <c r="B44" s="106" t="s">
        <v>77</v>
      </c>
      <c r="C44" s="106" t="s">
        <v>298</v>
      </c>
      <c r="D44" s="106" t="s">
        <v>77</v>
      </c>
      <c r="E44" s="106" t="s">
        <v>294</v>
      </c>
      <c r="F44" s="106" t="s">
        <v>300</v>
      </c>
      <c r="G44" s="106">
        <v>34</v>
      </c>
      <c r="H44" s="106">
        <v>1</v>
      </c>
      <c r="I44" s="108">
        <v>1</v>
      </c>
      <c r="J44" s="109">
        <v>1</v>
      </c>
      <c r="K44" s="110"/>
      <c r="L44" s="111"/>
      <c r="M44" s="111"/>
      <c r="N44" s="112" t="s">
        <v>80</v>
      </c>
      <c r="O44" s="112">
        <v>2400</v>
      </c>
      <c r="P44" s="112"/>
      <c r="Q44" s="111"/>
      <c r="R44" s="113">
        <v>1</v>
      </c>
      <c r="S44" s="114"/>
      <c r="T44" s="115"/>
      <c r="U44" s="115"/>
      <c r="V44" s="116">
        <f t="shared" si="0"/>
        <v>0</v>
      </c>
      <c r="W44" s="116">
        <f t="shared" si="1"/>
        <v>0</v>
      </c>
      <c r="X44" s="117"/>
      <c r="Y44" s="109">
        <v>9</v>
      </c>
      <c r="Z44" s="109">
        <v>24</v>
      </c>
      <c r="AA44" s="109">
        <v>12</v>
      </c>
      <c r="AB44" s="117"/>
      <c r="AC44" s="118">
        <f t="shared" si="3"/>
        <v>2555.712</v>
      </c>
      <c r="AD44" s="118">
        <f t="shared" si="4"/>
        <v>0</v>
      </c>
      <c r="AE44" s="118">
        <f t="shared" si="2"/>
        <v>2555.712</v>
      </c>
      <c r="AF44"/>
    </row>
    <row r="45" spans="1:32" ht="24.95" customHeight="1" x14ac:dyDescent="0.4">
      <c r="A45" s="105">
        <v>42</v>
      </c>
      <c r="B45" s="106" t="s">
        <v>77</v>
      </c>
      <c r="C45" s="106" t="s">
        <v>301</v>
      </c>
      <c r="D45" s="106" t="s">
        <v>77</v>
      </c>
      <c r="E45" s="106" t="s">
        <v>294</v>
      </c>
      <c r="F45" s="106" t="s">
        <v>295</v>
      </c>
      <c r="G45" s="106">
        <v>34</v>
      </c>
      <c r="H45" s="106">
        <v>5</v>
      </c>
      <c r="I45" s="108">
        <v>1</v>
      </c>
      <c r="J45" s="109">
        <v>5</v>
      </c>
      <c r="K45" s="110"/>
      <c r="L45" s="111"/>
      <c r="M45" s="111"/>
      <c r="N45" s="112" t="s">
        <v>80</v>
      </c>
      <c r="O45" s="112">
        <v>2500</v>
      </c>
      <c r="P45" s="112"/>
      <c r="Q45" s="111"/>
      <c r="R45" s="113">
        <v>5</v>
      </c>
      <c r="S45" s="114"/>
      <c r="T45" s="115"/>
      <c r="U45" s="115"/>
      <c r="V45" s="116">
        <f t="shared" si="0"/>
        <v>0</v>
      </c>
      <c r="W45" s="116">
        <f t="shared" si="1"/>
        <v>0</v>
      </c>
      <c r="X45" s="117"/>
      <c r="Y45" s="109">
        <v>9</v>
      </c>
      <c r="Z45" s="109">
        <v>24</v>
      </c>
      <c r="AA45" s="109">
        <v>12</v>
      </c>
      <c r="AB45" s="117"/>
      <c r="AC45" s="118">
        <f t="shared" si="3"/>
        <v>12778.56</v>
      </c>
      <c r="AD45" s="118">
        <f t="shared" si="4"/>
        <v>0</v>
      </c>
      <c r="AE45" s="118">
        <f t="shared" si="2"/>
        <v>12778.56</v>
      </c>
      <c r="AF45"/>
    </row>
    <row r="46" spans="1:32" ht="24.95" customHeight="1" x14ac:dyDescent="0.4">
      <c r="A46" s="105">
        <v>43</v>
      </c>
      <c r="B46" s="106" t="s">
        <v>77</v>
      </c>
      <c r="C46" s="106" t="s">
        <v>301</v>
      </c>
      <c r="D46" s="106" t="s">
        <v>77</v>
      </c>
      <c r="E46" s="106" t="s">
        <v>294</v>
      </c>
      <c r="F46" s="106" t="s">
        <v>296</v>
      </c>
      <c r="G46" s="106">
        <v>34</v>
      </c>
      <c r="H46" s="106">
        <v>3</v>
      </c>
      <c r="I46" s="108">
        <v>1</v>
      </c>
      <c r="J46" s="109">
        <v>3</v>
      </c>
      <c r="K46" s="110"/>
      <c r="L46" s="111"/>
      <c r="M46" s="111"/>
      <c r="N46" s="112" t="s">
        <v>80</v>
      </c>
      <c r="O46" s="112">
        <v>2400</v>
      </c>
      <c r="P46" s="112"/>
      <c r="Q46" s="111"/>
      <c r="R46" s="113">
        <v>3</v>
      </c>
      <c r="S46" s="114"/>
      <c r="T46" s="115"/>
      <c r="U46" s="115"/>
      <c r="V46" s="116">
        <f t="shared" si="0"/>
        <v>0</v>
      </c>
      <c r="W46" s="116">
        <f t="shared" si="1"/>
        <v>0</v>
      </c>
      <c r="X46" s="117"/>
      <c r="Y46" s="109">
        <v>9</v>
      </c>
      <c r="Z46" s="109">
        <v>24</v>
      </c>
      <c r="AA46" s="109">
        <v>12</v>
      </c>
      <c r="AB46" s="117"/>
      <c r="AC46" s="118">
        <f t="shared" si="3"/>
        <v>7667.1360000000004</v>
      </c>
      <c r="AD46" s="118">
        <f t="shared" si="4"/>
        <v>0</v>
      </c>
      <c r="AE46" s="118">
        <f t="shared" si="2"/>
        <v>7667.1360000000004</v>
      </c>
      <c r="AF46"/>
    </row>
    <row r="47" spans="1:32" ht="24.95" customHeight="1" x14ac:dyDescent="0.4">
      <c r="A47" s="105">
        <v>44</v>
      </c>
      <c r="B47" s="106" t="s">
        <v>77</v>
      </c>
      <c r="C47" s="106" t="s">
        <v>171</v>
      </c>
      <c r="D47" s="106" t="s">
        <v>77</v>
      </c>
      <c r="E47" s="106" t="s">
        <v>78</v>
      </c>
      <c r="F47" s="106" t="s">
        <v>234</v>
      </c>
      <c r="G47" s="106">
        <v>42</v>
      </c>
      <c r="H47" s="106">
        <v>4</v>
      </c>
      <c r="I47" s="108">
        <v>1</v>
      </c>
      <c r="J47" s="109">
        <v>4</v>
      </c>
      <c r="K47" s="110"/>
      <c r="L47" s="111"/>
      <c r="M47" s="111"/>
      <c r="N47" s="112" t="s">
        <v>80</v>
      </c>
      <c r="O47" s="112">
        <v>2500</v>
      </c>
      <c r="P47" s="112"/>
      <c r="Q47" s="111"/>
      <c r="R47" s="113">
        <v>4</v>
      </c>
      <c r="S47" s="114"/>
      <c r="T47" s="115"/>
      <c r="U47" s="115"/>
      <c r="V47" s="116">
        <f t="shared" si="0"/>
        <v>0</v>
      </c>
      <c r="W47" s="116">
        <f t="shared" si="1"/>
        <v>0</v>
      </c>
      <c r="X47" s="117"/>
      <c r="Y47" s="109">
        <v>9</v>
      </c>
      <c r="Z47" s="109">
        <v>24</v>
      </c>
      <c r="AA47" s="109">
        <v>12</v>
      </c>
      <c r="AB47" s="117"/>
      <c r="AC47" s="118">
        <f t="shared" si="3"/>
        <v>12628.224</v>
      </c>
      <c r="AD47" s="118">
        <f t="shared" si="4"/>
        <v>0</v>
      </c>
      <c r="AE47" s="118">
        <f t="shared" si="2"/>
        <v>12628.224</v>
      </c>
      <c r="AF47"/>
    </row>
    <row r="48" spans="1:32" ht="36.75" customHeight="1" x14ac:dyDescent="0.4">
      <c r="A48" s="119"/>
      <c r="B48" s="120"/>
      <c r="C48" s="120"/>
      <c r="D48" s="120"/>
      <c r="E48" s="120"/>
      <c r="L48" s="121"/>
      <c r="S48" s="122"/>
      <c r="T48" s="122"/>
      <c r="U48" s="122"/>
      <c r="V48" s="123"/>
      <c r="W48" s="123"/>
      <c r="X48" s="117"/>
      <c r="AB48" s="117"/>
      <c r="AC48" s="124">
        <f>SUM(AC4:AC47)</f>
        <v>737999.42400000046</v>
      </c>
      <c r="AD48" s="124">
        <f>SUM(AD4:AD47)</f>
        <v>0</v>
      </c>
      <c r="AE48" s="124">
        <f>SUM(AE4:AE47)</f>
        <v>737999.42400000046</v>
      </c>
      <c r="AF48"/>
    </row>
    <row r="50" spans="21:24" x14ac:dyDescent="0.4">
      <c r="U50" s="126" t="s">
        <v>115</v>
      </c>
      <c r="V50" s="127"/>
      <c r="W50" s="128"/>
      <c r="X50" s="129">
        <f>SUM(V4:V47)</f>
        <v>0</v>
      </c>
    </row>
    <row r="51" spans="21:24" x14ac:dyDescent="0.4">
      <c r="U51" s="126" t="s">
        <v>116</v>
      </c>
      <c r="V51" s="127"/>
      <c r="W51" s="128"/>
      <c r="X51" s="129">
        <f>SUM(W4:W47)</f>
        <v>0</v>
      </c>
    </row>
    <row r="52" spans="21:24" x14ac:dyDescent="0.4">
      <c r="U52" s="126" t="s">
        <v>32</v>
      </c>
      <c r="V52" s="127"/>
      <c r="W52" s="128"/>
      <c r="X52" s="130"/>
    </row>
    <row r="53" spans="21:24" x14ac:dyDescent="0.4">
      <c r="U53" s="126" t="s">
        <v>33</v>
      </c>
      <c r="V53" s="127"/>
      <c r="W53" s="128"/>
      <c r="X53" s="130"/>
    </row>
    <row r="54" spans="21:24" x14ac:dyDescent="0.4">
      <c r="U54" s="126" t="s">
        <v>117</v>
      </c>
      <c r="V54" s="127"/>
      <c r="W54" s="128"/>
      <c r="X54" s="130"/>
    </row>
    <row r="55" spans="21:24" x14ac:dyDescent="0.4">
      <c r="U55" s="126" t="s">
        <v>118</v>
      </c>
      <c r="V55" s="127"/>
      <c r="W55" s="128"/>
      <c r="X55" s="130"/>
    </row>
    <row r="56" spans="21:24" x14ac:dyDescent="0.4">
      <c r="U56" s="126" t="s">
        <v>119</v>
      </c>
      <c r="V56" s="127"/>
      <c r="W56" s="128"/>
      <c r="X56" s="129">
        <f>SUM(X50:X55)</f>
        <v>0</v>
      </c>
    </row>
    <row r="57" spans="21:24" x14ac:dyDescent="0.4">
      <c r="U57" s="126" t="s">
        <v>120</v>
      </c>
      <c r="V57" s="127"/>
      <c r="W57" s="128"/>
      <c r="X57" s="129">
        <f>X56*1.1</f>
        <v>0</v>
      </c>
    </row>
  </sheetData>
  <autoFilter ref="A3:AF3"/>
  <mergeCells count="13">
    <mergeCell ref="U57:W57"/>
    <mergeCell ref="U51:W51"/>
    <mergeCell ref="U52:W52"/>
    <mergeCell ref="U53:W53"/>
    <mergeCell ref="U54:W54"/>
    <mergeCell ref="U55:W55"/>
    <mergeCell ref="U56:W56"/>
    <mergeCell ref="E2:J2"/>
    <mergeCell ref="L2:R2"/>
    <mergeCell ref="Y2:AA2"/>
    <mergeCell ref="AC2:AD2"/>
    <mergeCell ref="AE2:AE3"/>
    <mergeCell ref="U50:W50"/>
  </mergeCells>
  <phoneticPr fontId="4"/>
  <conditionalFormatting sqref="B4:J47 L4:R47">
    <cfRule type="containsBlanks" dxfId="5" priority="2">
      <formula>LEN(TRIM(B4))=0</formula>
    </cfRule>
  </conditionalFormatting>
  <conditionalFormatting sqref="Y4:AA47">
    <cfRule type="containsBlanks" dxfId="4" priority="1">
      <formula>LEN(TRIM(Y4))=0</formula>
    </cfRule>
  </conditionalFormatting>
  <dataValidations count="1">
    <dataValidation type="list" allowBlank="1" showInputMessage="1" showErrorMessage="1" sqref="L4:L47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58"/>
  <sheetViews>
    <sheetView showGridLines="0" view="pageBreakPreview" zoomScale="67" zoomScaleNormal="100" zoomScaleSheetLayoutView="85" workbookViewId="0">
      <pane xSplit="3" ySplit="3" topLeftCell="F21" activePane="bottomRight" state="frozen"/>
      <selection activeCell="A8" sqref="A8:E8"/>
      <selection pane="topRight" activeCell="A8" sqref="A8:E8"/>
      <selection pane="bottomLeft" activeCell="A8" sqref="A8:E8"/>
      <selection pane="bottomRight" activeCell="A8" sqref="A8:E8"/>
    </sheetView>
  </sheetViews>
  <sheetFormatPr defaultRowHeight="18.75" x14ac:dyDescent="0.4"/>
  <cols>
    <col min="1" max="1" width="4" style="70" customWidth="1"/>
    <col min="2" max="2" width="5.75" style="70" customWidth="1"/>
    <col min="3" max="4" width="15.125" style="70" customWidth="1"/>
    <col min="5" max="5" width="13.75" style="70" customWidth="1"/>
    <col min="6" max="6" width="34.5" style="70" customWidth="1"/>
    <col min="7" max="7" width="8.125" style="70" customWidth="1"/>
    <col min="8" max="8" width="6.25" style="70" customWidth="1"/>
    <col min="9" max="9" width="13.5" style="70" customWidth="1"/>
    <col min="10" max="10" width="7" style="70" customWidth="1"/>
    <col min="11" max="11" width="3" customWidth="1"/>
    <col min="12" max="12" width="15.375" customWidth="1"/>
    <col min="13" max="13" width="31" style="71" customWidth="1"/>
    <col min="14" max="17" width="13.125" style="71" customWidth="1"/>
    <col min="18" max="18" width="13.125" style="72" customWidth="1"/>
    <col min="19" max="19" width="5" style="72" customWidth="1"/>
    <col min="20" max="23" width="11.125" style="125" customWidth="1"/>
    <col min="24" max="24" width="11.25" style="125" bestFit="1" customWidth="1"/>
    <col min="25" max="25" width="7.875" customWidth="1"/>
    <col min="26" max="28" width="7.125" style="70" customWidth="1"/>
    <col min="29" max="29" width="14.375" bestFit="1" customWidth="1"/>
    <col min="30" max="30" width="13.375" style="78" bestFit="1" customWidth="1"/>
    <col min="31" max="31" width="20.125" bestFit="1" customWidth="1"/>
    <col min="32" max="32" width="24.125" style="78" customWidth="1"/>
    <col min="34" max="44" width="15.875" customWidth="1"/>
    <col min="45" max="45" width="12.625" bestFit="1" customWidth="1"/>
  </cols>
  <sheetData>
    <row r="1" spans="1:32" ht="24.95" customHeight="1" x14ac:dyDescent="0.4">
      <c r="A1" s="68" t="s">
        <v>302</v>
      </c>
      <c r="B1" s="69"/>
      <c r="C1" s="69"/>
      <c r="D1" s="69"/>
      <c r="E1" s="69"/>
      <c r="F1" s="69"/>
      <c r="G1" s="69"/>
      <c r="H1" s="69"/>
      <c r="T1" s="73"/>
      <c r="U1" s="73"/>
      <c r="V1" s="73"/>
      <c r="W1" s="73"/>
      <c r="X1" s="74"/>
      <c r="Z1" s="75" t="s">
        <v>44</v>
      </c>
      <c r="AA1" s="75"/>
      <c r="AB1" s="76">
        <v>29</v>
      </c>
      <c r="AC1" t="s">
        <v>45</v>
      </c>
      <c r="AD1" s="77"/>
    </row>
    <row r="2" spans="1:32" ht="27" customHeight="1" x14ac:dyDescent="0.4">
      <c r="A2" s="69"/>
      <c r="B2" s="69"/>
      <c r="C2" s="69"/>
      <c r="D2" s="69"/>
      <c r="E2" s="79" t="s">
        <v>46</v>
      </c>
      <c r="F2" s="80"/>
      <c r="G2" s="80"/>
      <c r="H2" s="80"/>
      <c r="I2" s="80"/>
      <c r="J2" s="81"/>
      <c r="L2" s="82" t="s">
        <v>47</v>
      </c>
      <c r="M2" s="83"/>
      <c r="N2" s="83"/>
      <c r="O2" s="83"/>
      <c r="P2" s="83"/>
      <c r="Q2" s="83"/>
      <c r="R2" s="84"/>
      <c r="T2" s="85"/>
      <c r="U2" s="85"/>
      <c r="V2" s="85"/>
      <c r="W2" s="85"/>
      <c r="X2"/>
      <c r="Y2" s="86" t="s">
        <v>48</v>
      </c>
      <c r="Z2" s="87"/>
      <c r="AA2" s="88"/>
      <c r="AC2" s="89" t="s">
        <v>49</v>
      </c>
      <c r="AD2" s="90"/>
      <c r="AE2" s="91" t="s">
        <v>50</v>
      </c>
      <c r="AF2"/>
    </row>
    <row r="3" spans="1:32" ht="37.5" customHeight="1" thickBot="1" x14ac:dyDescent="0.45">
      <c r="A3" s="92" t="s">
        <v>51</v>
      </c>
      <c r="B3" s="92" t="s">
        <v>52</v>
      </c>
      <c r="C3" s="92" t="s">
        <v>53</v>
      </c>
      <c r="D3" s="92" t="s">
        <v>54</v>
      </c>
      <c r="E3" s="93" t="s">
        <v>55</v>
      </c>
      <c r="F3" s="93" t="s">
        <v>56</v>
      </c>
      <c r="G3" s="93" t="s">
        <v>57</v>
      </c>
      <c r="H3" s="94" t="s">
        <v>58</v>
      </c>
      <c r="I3" s="94" t="s">
        <v>59</v>
      </c>
      <c r="J3" s="94" t="s">
        <v>60</v>
      </c>
      <c r="K3" s="95"/>
      <c r="L3" s="96" t="s">
        <v>61</v>
      </c>
      <c r="M3" s="96" t="s">
        <v>62</v>
      </c>
      <c r="N3" s="96" t="s">
        <v>63</v>
      </c>
      <c r="O3" s="97" t="s">
        <v>64</v>
      </c>
      <c r="P3" s="97" t="s">
        <v>65</v>
      </c>
      <c r="Q3" s="96" t="s">
        <v>66</v>
      </c>
      <c r="R3" s="98" t="s">
        <v>67</v>
      </c>
      <c r="S3" s="99"/>
      <c r="T3" s="100" t="s">
        <v>68</v>
      </c>
      <c r="U3" s="101" t="s">
        <v>69</v>
      </c>
      <c r="V3" s="101" t="s">
        <v>70</v>
      </c>
      <c r="W3" s="101" t="s">
        <v>71</v>
      </c>
      <c r="X3"/>
      <c r="Y3" s="102" t="s">
        <v>72</v>
      </c>
      <c r="Z3" s="102" t="s">
        <v>73</v>
      </c>
      <c r="AA3" s="102" t="s">
        <v>74</v>
      </c>
      <c r="AB3"/>
      <c r="AC3" s="103" t="s">
        <v>46</v>
      </c>
      <c r="AD3" s="103" t="s">
        <v>47</v>
      </c>
      <c r="AE3" s="104"/>
      <c r="AF3"/>
    </row>
    <row r="4" spans="1:32" ht="24.95" customHeight="1" thickTop="1" x14ac:dyDescent="0.4">
      <c r="A4" s="105">
        <v>1</v>
      </c>
      <c r="B4" s="106" t="s">
        <v>98</v>
      </c>
      <c r="C4" s="106" t="s">
        <v>141</v>
      </c>
      <c r="D4" s="106" t="s">
        <v>77</v>
      </c>
      <c r="E4" s="106" t="s">
        <v>303</v>
      </c>
      <c r="F4" s="106" t="s">
        <v>304</v>
      </c>
      <c r="G4" s="106">
        <v>42</v>
      </c>
      <c r="H4" s="107">
        <v>2</v>
      </c>
      <c r="I4" s="108">
        <v>1</v>
      </c>
      <c r="J4" s="109">
        <v>2</v>
      </c>
      <c r="K4" s="110"/>
      <c r="L4" s="111"/>
      <c r="M4" s="111"/>
      <c r="N4" s="112" t="s">
        <v>80</v>
      </c>
      <c r="O4" s="112">
        <v>2500</v>
      </c>
      <c r="P4" s="112"/>
      <c r="Q4" s="111"/>
      <c r="R4" s="113">
        <v>2</v>
      </c>
      <c r="S4" s="114"/>
      <c r="T4" s="115"/>
      <c r="U4" s="115"/>
      <c r="V4" s="116">
        <f t="shared" ref="V4:V48" si="0">T4*R4</f>
        <v>0</v>
      </c>
      <c r="W4" s="116">
        <f t="shared" ref="W4:W48" si="1">U4*R4</f>
        <v>0</v>
      </c>
      <c r="X4" s="117"/>
      <c r="Y4" s="109">
        <v>9</v>
      </c>
      <c r="Z4" s="109">
        <v>24</v>
      </c>
      <c r="AA4" s="109">
        <v>12</v>
      </c>
      <c r="AB4" s="117"/>
      <c r="AC4" s="118">
        <f>G4*J4*Y4*Z4*AA4/1000*$AB$1</f>
        <v>6314.1120000000001</v>
      </c>
      <c r="AD4" s="118">
        <f>Q4*R4*Y4*Z4*AA4/1000*$AB$1</f>
        <v>0</v>
      </c>
      <c r="AE4" s="118">
        <f t="shared" ref="AE4:AE48" si="2">AC4-AD4</f>
        <v>6314.1120000000001</v>
      </c>
      <c r="AF4"/>
    </row>
    <row r="5" spans="1:32" ht="24.95" customHeight="1" x14ac:dyDescent="0.4">
      <c r="A5" s="105">
        <v>2</v>
      </c>
      <c r="B5" s="106" t="s">
        <v>98</v>
      </c>
      <c r="C5" s="106" t="s">
        <v>141</v>
      </c>
      <c r="D5" s="106" t="s">
        <v>77</v>
      </c>
      <c r="E5" s="106" t="s">
        <v>303</v>
      </c>
      <c r="F5" s="106" t="s">
        <v>305</v>
      </c>
      <c r="G5" s="106">
        <v>42</v>
      </c>
      <c r="H5" s="107">
        <v>2</v>
      </c>
      <c r="I5" s="108">
        <v>1</v>
      </c>
      <c r="J5" s="109">
        <v>2</v>
      </c>
      <c r="K5" s="110"/>
      <c r="L5" s="111"/>
      <c r="M5" s="111"/>
      <c r="N5" s="112" t="s">
        <v>80</v>
      </c>
      <c r="O5" s="112">
        <v>2400</v>
      </c>
      <c r="P5" s="112"/>
      <c r="Q5" s="111"/>
      <c r="R5" s="113">
        <v>2</v>
      </c>
      <c r="S5" s="114"/>
      <c r="T5" s="115"/>
      <c r="U5" s="115"/>
      <c r="V5" s="116">
        <f t="shared" si="0"/>
        <v>0</v>
      </c>
      <c r="W5" s="116">
        <f t="shared" si="1"/>
        <v>0</v>
      </c>
      <c r="X5" s="117"/>
      <c r="Y5" s="109">
        <v>9</v>
      </c>
      <c r="Z5" s="109">
        <v>24</v>
      </c>
      <c r="AA5" s="109">
        <v>12</v>
      </c>
      <c r="AB5" s="117"/>
      <c r="AC5" s="118">
        <f t="shared" ref="AC5:AC48" si="3">G5*J5*Y5*Z5*AA5/1000*$AB$1</f>
        <v>6314.1120000000001</v>
      </c>
      <c r="AD5" s="118">
        <f t="shared" ref="AD5:AD48" si="4">Q5*R5*Y5*Z5*AA5/1000*$AB$1</f>
        <v>0</v>
      </c>
      <c r="AE5" s="118">
        <f t="shared" si="2"/>
        <v>6314.1120000000001</v>
      </c>
      <c r="AF5"/>
    </row>
    <row r="6" spans="1:32" ht="24.95" customHeight="1" x14ac:dyDescent="0.4">
      <c r="A6" s="105">
        <v>3</v>
      </c>
      <c r="B6" s="106" t="s">
        <v>98</v>
      </c>
      <c r="C6" s="106" t="s">
        <v>306</v>
      </c>
      <c r="D6" s="106" t="s">
        <v>77</v>
      </c>
      <c r="E6" s="106" t="s">
        <v>100</v>
      </c>
      <c r="F6" s="106" t="s">
        <v>307</v>
      </c>
      <c r="G6" s="106">
        <v>26</v>
      </c>
      <c r="H6" s="107">
        <v>1</v>
      </c>
      <c r="I6" s="108">
        <v>1</v>
      </c>
      <c r="J6" s="109">
        <v>1</v>
      </c>
      <c r="K6" s="110"/>
      <c r="L6" s="111"/>
      <c r="M6" s="111"/>
      <c r="N6" s="112" t="s">
        <v>80</v>
      </c>
      <c r="O6" s="112">
        <v>1000</v>
      </c>
      <c r="P6" s="112"/>
      <c r="Q6" s="111"/>
      <c r="R6" s="113">
        <v>1</v>
      </c>
      <c r="S6" s="114"/>
      <c r="T6" s="115"/>
      <c r="U6" s="115"/>
      <c r="V6" s="116">
        <f t="shared" si="0"/>
        <v>0</v>
      </c>
      <c r="W6" s="116">
        <f t="shared" si="1"/>
        <v>0</v>
      </c>
      <c r="X6" s="117"/>
      <c r="Y6" s="109">
        <v>9</v>
      </c>
      <c r="Z6" s="109">
        <v>24</v>
      </c>
      <c r="AA6" s="109">
        <v>12</v>
      </c>
      <c r="AB6" s="117"/>
      <c r="AC6" s="118">
        <f t="shared" si="3"/>
        <v>1954.3679999999999</v>
      </c>
      <c r="AD6" s="118">
        <f t="shared" si="4"/>
        <v>0</v>
      </c>
      <c r="AE6" s="118">
        <f t="shared" si="2"/>
        <v>1954.3679999999999</v>
      </c>
      <c r="AF6"/>
    </row>
    <row r="7" spans="1:32" ht="24.95" customHeight="1" x14ac:dyDescent="0.4">
      <c r="A7" s="105">
        <v>4</v>
      </c>
      <c r="B7" s="106" t="s">
        <v>98</v>
      </c>
      <c r="C7" s="106" t="s">
        <v>167</v>
      </c>
      <c r="D7" s="106" t="s">
        <v>77</v>
      </c>
      <c r="E7" s="106" t="s">
        <v>303</v>
      </c>
      <c r="F7" s="106" t="s">
        <v>308</v>
      </c>
      <c r="G7" s="106">
        <v>42</v>
      </c>
      <c r="H7" s="107">
        <v>3</v>
      </c>
      <c r="I7" s="108">
        <v>2</v>
      </c>
      <c r="J7" s="109">
        <v>6</v>
      </c>
      <c r="K7" s="110"/>
      <c r="L7" s="111"/>
      <c r="M7" s="111"/>
      <c r="N7" s="112" t="s">
        <v>80</v>
      </c>
      <c r="O7" s="112">
        <v>2500</v>
      </c>
      <c r="P7" s="112"/>
      <c r="Q7" s="111"/>
      <c r="R7" s="113">
        <v>6</v>
      </c>
      <c r="S7" s="114"/>
      <c r="T7" s="115"/>
      <c r="U7" s="115"/>
      <c r="V7" s="116">
        <f t="shared" si="0"/>
        <v>0</v>
      </c>
      <c r="W7" s="116">
        <f t="shared" si="1"/>
        <v>0</v>
      </c>
      <c r="X7" s="117"/>
      <c r="Y7" s="109">
        <v>9</v>
      </c>
      <c r="Z7" s="109">
        <v>24</v>
      </c>
      <c r="AA7" s="109">
        <v>12</v>
      </c>
      <c r="AB7" s="117"/>
      <c r="AC7" s="118">
        <f t="shared" si="3"/>
        <v>18942.335999999999</v>
      </c>
      <c r="AD7" s="118">
        <f t="shared" si="4"/>
        <v>0</v>
      </c>
      <c r="AE7" s="118">
        <f t="shared" si="2"/>
        <v>18942.335999999999</v>
      </c>
      <c r="AF7"/>
    </row>
    <row r="8" spans="1:32" ht="24.95" customHeight="1" x14ac:dyDescent="0.4">
      <c r="A8" s="105">
        <v>5</v>
      </c>
      <c r="B8" s="106" t="s">
        <v>98</v>
      </c>
      <c r="C8" s="106" t="s">
        <v>167</v>
      </c>
      <c r="D8" s="106" t="s">
        <v>77</v>
      </c>
      <c r="E8" s="106" t="s">
        <v>303</v>
      </c>
      <c r="F8" s="106" t="s">
        <v>309</v>
      </c>
      <c r="G8" s="106">
        <v>42</v>
      </c>
      <c r="H8" s="107">
        <v>1</v>
      </c>
      <c r="I8" s="108">
        <v>2</v>
      </c>
      <c r="J8" s="109">
        <v>2</v>
      </c>
      <c r="K8" s="110"/>
      <c r="L8" s="111"/>
      <c r="M8" s="111"/>
      <c r="N8" s="112" t="s">
        <v>80</v>
      </c>
      <c r="O8" s="112">
        <v>5000</v>
      </c>
      <c r="P8" s="112"/>
      <c r="Q8" s="111"/>
      <c r="R8" s="113">
        <v>1</v>
      </c>
      <c r="S8" s="114"/>
      <c r="T8" s="115"/>
      <c r="U8" s="115"/>
      <c r="V8" s="116">
        <f t="shared" si="0"/>
        <v>0</v>
      </c>
      <c r="W8" s="116">
        <f t="shared" si="1"/>
        <v>0</v>
      </c>
      <c r="X8" s="117"/>
      <c r="Y8" s="109">
        <v>9</v>
      </c>
      <c r="Z8" s="109">
        <v>24</v>
      </c>
      <c r="AA8" s="109">
        <v>12</v>
      </c>
      <c r="AB8" s="117"/>
      <c r="AC8" s="118">
        <f t="shared" si="3"/>
        <v>6314.1120000000001</v>
      </c>
      <c r="AD8" s="118">
        <f t="shared" si="4"/>
        <v>0</v>
      </c>
      <c r="AE8" s="118">
        <f t="shared" si="2"/>
        <v>6314.1120000000001</v>
      </c>
      <c r="AF8"/>
    </row>
    <row r="9" spans="1:32" ht="24.95" customHeight="1" x14ac:dyDescent="0.4">
      <c r="A9" s="105">
        <v>6</v>
      </c>
      <c r="B9" s="106" t="s">
        <v>98</v>
      </c>
      <c r="C9" s="106" t="s">
        <v>310</v>
      </c>
      <c r="D9" s="106" t="s">
        <v>77</v>
      </c>
      <c r="E9" s="106" t="s">
        <v>102</v>
      </c>
      <c r="F9" s="106" t="s">
        <v>104</v>
      </c>
      <c r="G9" s="106">
        <v>14</v>
      </c>
      <c r="H9" s="107">
        <v>2</v>
      </c>
      <c r="I9" s="108">
        <v>1</v>
      </c>
      <c r="J9" s="109">
        <v>2</v>
      </c>
      <c r="K9" s="110"/>
      <c r="L9" s="111"/>
      <c r="M9" s="111"/>
      <c r="N9" s="112" t="s">
        <v>80</v>
      </c>
      <c r="O9" s="112">
        <v>700</v>
      </c>
      <c r="P9" s="112"/>
      <c r="Q9" s="111"/>
      <c r="R9" s="113">
        <v>2</v>
      </c>
      <c r="S9" s="114"/>
      <c r="T9" s="115"/>
      <c r="U9" s="115"/>
      <c r="V9" s="116">
        <f t="shared" si="0"/>
        <v>0</v>
      </c>
      <c r="W9" s="116">
        <f t="shared" si="1"/>
        <v>0</v>
      </c>
      <c r="X9" s="117"/>
      <c r="Y9" s="109">
        <v>9</v>
      </c>
      <c r="Z9" s="109">
        <v>24</v>
      </c>
      <c r="AA9" s="109">
        <v>12</v>
      </c>
      <c r="AB9" s="117"/>
      <c r="AC9" s="118">
        <f t="shared" si="3"/>
        <v>2104.7039999999997</v>
      </c>
      <c r="AD9" s="118">
        <f t="shared" si="4"/>
        <v>0</v>
      </c>
      <c r="AE9" s="118">
        <f t="shared" si="2"/>
        <v>2104.7039999999997</v>
      </c>
      <c r="AF9"/>
    </row>
    <row r="10" spans="1:32" ht="24.95" customHeight="1" x14ac:dyDescent="0.4">
      <c r="A10" s="105">
        <v>7</v>
      </c>
      <c r="B10" s="106" t="s">
        <v>98</v>
      </c>
      <c r="C10" s="106" t="s">
        <v>164</v>
      </c>
      <c r="D10" s="106" t="s">
        <v>77</v>
      </c>
      <c r="E10" s="106" t="s">
        <v>145</v>
      </c>
      <c r="F10" s="106" t="s">
        <v>103</v>
      </c>
      <c r="G10" s="106">
        <v>19</v>
      </c>
      <c r="H10" s="107">
        <v>5</v>
      </c>
      <c r="I10" s="108">
        <v>1</v>
      </c>
      <c r="J10" s="109">
        <v>5</v>
      </c>
      <c r="K10" s="110"/>
      <c r="L10" s="111"/>
      <c r="M10" s="111"/>
      <c r="N10" s="112" t="s">
        <v>80</v>
      </c>
      <c r="O10" s="112">
        <v>800</v>
      </c>
      <c r="P10" s="112"/>
      <c r="Q10" s="111"/>
      <c r="R10" s="113">
        <v>5</v>
      </c>
      <c r="S10" s="114"/>
      <c r="T10" s="115"/>
      <c r="U10" s="115"/>
      <c r="V10" s="116">
        <f t="shared" si="0"/>
        <v>0</v>
      </c>
      <c r="W10" s="116">
        <f t="shared" si="1"/>
        <v>0</v>
      </c>
      <c r="X10" s="117"/>
      <c r="Y10" s="109">
        <v>9</v>
      </c>
      <c r="Z10" s="109">
        <v>24</v>
      </c>
      <c r="AA10" s="109">
        <v>12</v>
      </c>
      <c r="AB10" s="117"/>
      <c r="AC10" s="118">
        <f t="shared" si="3"/>
        <v>7140.96</v>
      </c>
      <c r="AD10" s="118">
        <f t="shared" si="4"/>
        <v>0</v>
      </c>
      <c r="AE10" s="118">
        <f t="shared" si="2"/>
        <v>7140.96</v>
      </c>
      <c r="AF10"/>
    </row>
    <row r="11" spans="1:32" ht="24.95" customHeight="1" x14ac:dyDescent="0.4">
      <c r="A11" s="105">
        <v>8</v>
      </c>
      <c r="B11" s="106" t="s">
        <v>98</v>
      </c>
      <c r="C11" s="106" t="s">
        <v>311</v>
      </c>
      <c r="D11" s="106" t="s">
        <v>77</v>
      </c>
      <c r="E11" s="106" t="s">
        <v>312</v>
      </c>
      <c r="F11" s="106" t="s">
        <v>104</v>
      </c>
      <c r="G11" s="106">
        <v>34</v>
      </c>
      <c r="H11" s="107">
        <v>7</v>
      </c>
      <c r="I11" s="108">
        <v>1</v>
      </c>
      <c r="J11" s="109">
        <v>7</v>
      </c>
      <c r="K11" s="110"/>
      <c r="L11" s="111"/>
      <c r="M11" s="111"/>
      <c r="N11" s="112" t="s">
        <v>80</v>
      </c>
      <c r="O11" s="112">
        <v>700</v>
      </c>
      <c r="P11" s="112"/>
      <c r="Q11" s="111"/>
      <c r="R11" s="113">
        <v>7</v>
      </c>
      <c r="S11" s="114"/>
      <c r="T11" s="115"/>
      <c r="U11" s="115"/>
      <c r="V11" s="116">
        <f t="shared" si="0"/>
        <v>0</v>
      </c>
      <c r="W11" s="116">
        <f t="shared" si="1"/>
        <v>0</v>
      </c>
      <c r="X11" s="117"/>
      <c r="Y11" s="109">
        <v>9</v>
      </c>
      <c r="Z11" s="109">
        <v>24</v>
      </c>
      <c r="AA11" s="109">
        <v>12</v>
      </c>
      <c r="AB11" s="117"/>
      <c r="AC11" s="118">
        <f t="shared" si="3"/>
        <v>17889.984</v>
      </c>
      <c r="AD11" s="118">
        <f t="shared" si="4"/>
        <v>0</v>
      </c>
      <c r="AE11" s="118">
        <f t="shared" si="2"/>
        <v>17889.984</v>
      </c>
      <c r="AF11"/>
    </row>
    <row r="12" spans="1:32" ht="24.95" customHeight="1" x14ac:dyDescent="0.4">
      <c r="A12" s="105">
        <v>9</v>
      </c>
      <c r="B12" s="106" t="s">
        <v>98</v>
      </c>
      <c r="C12" s="106" t="s">
        <v>169</v>
      </c>
      <c r="D12" s="106" t="s">
        <v>77</v>
      </c>
      <c r="E12" s="106" t="s">
        <v>303</v>
      </c>
      <c r="F12" s="106" t="s">
        <v>304</v>
      </c>
      <c r="G12" s="106">
        <v>42</v>
      </c>
      <c r="H12" s="107">
        <v>1</v>
      </c>
      <c r="I12" s="108">
        <v>1</v>
      </c>
      <c r="J12" s="109">
        <v>1</v>
      </c>
      <c r="K12" s="110"/>
      <c r="L12" s="111"/>
      <c r="M12" s="111"/>
      <c r="N12" s="112" t="s">
        <v>80</v>
      </c>
      <c r="O12" s="112">
        <v>2500</v>
      </c>
      <c r="P12" s="112"/>
      <c r="Q12" s="111"/>
      <c r="R12" s="113">
        <v>1</v>
      </c>
      <c r="S12" s="114"/>
      <c r="T12" s="115"/>
      <c r="U12" s="115"/>
      <c r="V12" s="116">
        <f t="shared" si="0"/>
        <v>0</v>
      </c>
      <c r="W12" s="116">
        <f t="shared" si="1"/>
        <v>0</v>
      </c>
      <c r="X12" s="117"/>
      <c r="Y12" s="109">
        <v>9</v>
      </c>
      <c r="Z12" s="109">
        <v>24</v>
      </c>
      <c r="AA12" s="109">
        <v>12</v>
      </c>
      <c r="AB12" s="117"/>
      <c r="AC12" s="118">
        <f t="shared" si="3"/>
        <v>3157.056</v>
      </c>
      <c r="AD12" s="118">
        <f t="shared" si="4"/>
        <v>0</v>
      </c>
      <c r="AE12" s="118">
        <f t="shared" si="2"/>
        <v>3157.056</v>
      </c>
      <c r="AF12"/>
    </row>
    <row r="13" spans="1:32" ht="24.95" customHeight="1" x14ac:dyDescent="0.4">
      <c r="A13" s="105">
        <v>10</v>
      </c>
      <c r="B13" s="106" t="s">
        <v>98</v>
      </c>
      <c r="C13" s="106" t="s">
        <v>169</v>
      </c>
      <c r="D13" s="106" t="s">
        <v>77</v>
      </c>
      <c r="E13" s="106" t="s">
        <v>100</v>
      </c>
      <c r="F13" s="106" t="s">
        <v>104</v>
      </c>
      <c r="G13" s="106">
        <v>26</v>
      </c>
      <c r="H13" s="107">
        <v>1</v>
      </c>
      <c r="I13" s="108">
        <v>1</v>
      </c>
      <c r="J13" s="109">
        <v>1</v>
      </c>
      <c r="K13" s="110"/>
      <c r="L13" s="111"/>
      <c r="M13" s="111"/>
      <c r="N13" s="112" t="s">
        <v>80</v>
      </c>
      <c r="O13" s="112">
        <v>1000</v>
      </c>
      <c r="P13" s="112"/>
      <c r="Q13" s="111"/>
      <c r="R13" s="113">
        <v>1</v>
      </c>
      <c r="S13" s="114"/>
      <c r="T13" s="115"/>
      <c r="U13" s="115"/>
      <c r="V13" s="116">
        <f t="shared" si="0"/>
        <v>0</v>
      </c>
      <c r="W13" s="116">
        <f t="shared" si="1"/>
        <v>0</v>
      </c>
      <c r="X13" s="117"/>
      <c r="Y13" s="109">
        <v>9</v>
      </c>
      <c r="Z13" s="109">
        <v>24</v>
      </c>
      <c r="AA13" s="109">
        <v>12</v>
      </c>
      <c r="AB13" s="117"/>
      <c r="AC13" s="118">
        <f t="shared" si="3"/>
        <v>1954.3679999999999</v>
      </c>
      <c r="AD13" s="118">
        <f t="shared" si="4"/>
        <v>0</v>
      </c>
      <c r="AE13" s="118">
        <f t="shared" si="2"/>
        <v>1954.3679999999999</v>
      </c>
      <c r="AF13"/>
    </row>
    <row r="14" spans="1:32" ht="24.95" customHeight="1" x14ac:dyDescent="0.4">
      <c r="A14" s="105">
        <v>11</v>
      </c>
      <c r="B14" s="106" t="s">
        <v>98</v>
      </c>
      <c r="C14" s="106" t="s">
        <v>168</v>
      </c>
      <c r="D14" s="106" t="s">
        <v>77</v>
      </c>
      <c r="E14" s="106" t="s">
        <v>303</v>
      </c>
      <c r="F14" s="106" t="s">
        <v>308</v>
      </c>
      <c r="G14" s="106">
        <v>42</v>
      </c>
      <c r="H14" s="107">
        <v>1</v>
      </c>
      <c r="I14" s="108">
        <v>2</v>
      </c>
      <c r="J14" s="109">
        <v>2</v>
      </c>
      <c r="K14" s="110"/>
      <c r="L14" s="111"/>
      <c r="M14" s="111"/>
      <c r="N14" s="112" t="s">
        <v>80</v>
      </c>
      <c r="O14" s="112">
        <v>2500</v>
      </c>
      <c r="P14" s="112"/>
      <c r="Q14" s="111"/>
      <c r="R14" s="113">
        <v>2</v>
      </c>
      <c r="S14" s="114"/>
      <c r="T14" s="115"/>
      <c r="U14" s="115"/>
      <c r="V14" s="116">
        <f t="shared" si="0"/>
        <v>0</v>
      </c>
      <c r="W14" s="116">
        <f t="shared" si="1"/>
        <v>0</v>
      </c>
      <c r="X14" s="117"/>
      <c r="Y14" s="109">
        <v>9</v>
      </c>
      <c r="Z14" s="109">
        <v>24</v>
      </c>
      <c r="AA14" s="109">
        <v>12</v>
      </c>
      <c r="AB14" s="117"/>
      <c r="AC14" s="118">
        <f t="shared" si="3"/>
        <v>6314.1120000000001</v>
      </c>
      <c r="AD14" s="118">
        <f t="shared" si="4"/>
        <v>0</v>
      </c>
      <c r="AE14" s="118">
        <f t="shared" si="2"/>
        <v>6314.1120000000001</v>
      </c>
      <c r="AF14"/>
    </row>
    <row r="15" spans="1:32" ht="24.95" customHeight="1" x14ac:dyDescent="0.4">
      <c r="A15" s="105">
        <v>12</v>
      </c>
      <c r="B15" s="106" t="s">
        <v>98</v>
      </c>
      <c r="C15" s="106" t="s">
        <v>168</v>
      </c>
      <c r="D15" s="106" t="s">
        <v>77</v>
      </c>
      <c r="E15" s="106" t="s">
        <v>100</v>
      </c>
      <c r="F15" s="106" t="s">
        <v>104</v>
      </c>
      <c r="G15" s="106">
        <v>26</v>
      </c>
      <c r="H15" s="107">
        <v>1</v>
      </c>
      <c r="I15" s="108">
        <v>1</v>
      </c>
      <c r="J15" s="109">
        <v>1</v>
      </c>
      <c r="K15" s="110"/>
      <c r="L15" s="111"/>
      <c r="M15" s="111"/>
      <c r="N15" s="112" t="s">
        <v>80</v>
      </c>
      <c r="O15" s="112">
        <v>1000</v>
      </c>
      <c r="P15" s="112"/>
      <c r="Q15" s="111"/>
      <c r="R15" s="113">
        <v>1</v>
      </c>
      <c r="S15" s="114"/>
      <c r="T15" s="115"/>
      <c r="U15" s="115"/>
      <c r="V15" s="116">
        <f t="shared" si="0"/>
        <v>0</v>
      </c>
      <c r="W15" s="116">
        <f t="shared" si="1"/>
        <v>0</v>
      </c>
      <c r="X15" s="117"/>
      <c r="Y15" s="109">
        <v>9</v>
      </c>
      <c r="Z15" s="109">
        <v>24</v>
      </c>
      <c r="AA15" s="109">
        <v>12</v>
      </c>
      <c r="AB15" s="117"/>
      <c r="AC15" s="118">
        <f t="shared" si="3"/>
        <v>1954.3679999999999</v>
      </c>
      <c r="AD15" s="118">
        <f t="shared" si="4"/>
        <v>0</v>
      </c>
      <c r="AE15" s="118">
        <f t="shared" si="2"/>
        <v>1954.3679999999999</v>
      </c>
      <c r="AF15"/>
    </row>
    <row r="16" spans="1:32" ht="24.95" customHeight="1" x14ac:dyDescent="0.4">
      <c r="A16" s="105">
        <v>13</v>
      </c>
      <c r="B16" s="106" t="s">
        <v>98</v>
      </c>
      <c r="C16" s="106" t="s">
        <v>313</v>
      </c>
      <c r="D16" s="106" t="s">
        <v>77</v>
      </c>
      <c r="E16" s="106" t="s">
        <v>100</v>
      </c>
      <c r="F16" s="106" t="s">
        <v>101</v>
      </c>
      <c r="G16" s="106">
        <v>26</v>
      </c>
      <c r="H16" s="107">
        <v>1</v>
      </c>
      <c r="I16" s="108">
        <v>2</v>
      </c>
      <c r="J16" s="109">
        <v>2</v>
      </c>
      <c r="K16" s="110"/>
      <c r="L16" s="111"/>
      <c r="M16" s="111"/>
      <c r="N16" s="112" t="s">
        <v>80</v>
      </c>
      <c r="O16" s="112">
        <v>1000</v>
      </c>
      <c r="P16" s="112"/>
      <c r="Q16" s="111"/>
      <c r="R16" s="113">
        <v>2</v>
      </c>
      <c r="S16" s="114"/>
      <c r="T16" s="115"/>
      <c r="U16" s="115"/>
      <c r="V16" s="116">
        <f t="shared" si="0"/>
        <v>0</v>
      </c>
      <c r="W16" s="116">
        <f t="shared" si="1"/>
        <v>0</v>
      </c>
      <c r="X16" s="117"/>
      <c r="Y16" s="109">
        <v>9</v>
      </c>
      <c r="Z16" s="109">
        <v>24</v>
      </c>
      <c r="AA16" s="109">
        <v>12</v>
      </c>
      <c r="AB16" s="117"/>
      <c r="AC16" s="118">
        <f t="shared" si="3"/>
        <v>3908.7359999999999</v>
      </c>
      <c r="AD16" s="118">
        <f t="shared" si="4"/>
        <v>0</v>
      </c>
      <c r="AE16" s="118">
        <f t="shared" si="2"/>
        <v>3908.7359999999999</v>
      </c>
      <c r="AF16"/>
    </row>
    <row r="17" spans="1:32" ht="24.95" customHeight="1" x14ac:dyDescent="0.4">
      <c r="A17" s="105">
        <v>14</v>
      </c>
      <c r="B17" s="106" t="s">
        <v>98</v>
      </c>
      <c r="C17" s="106" t="s">
        <v>151</v>
      </c>
      <c r="D17" s="106" t="s">
        <v>77</v>
      </c>
      <c r="E17" s="106" t="s">
        <v>303</v>
      </c>
      <c r="F17" s="106" t="s">
        <v>314</v>
      </c>
      <c r="G17" s="106">
        <v>42</v>
      </c>
      <c r="H17" s="107">
        <v>1</v>
      </c>
      <c r="I17" s="108">
        <v>2</v>
      </c>
      <c r="J17" s="109">
        <v>2</v>
      </c>
      <c r="K17" s="110"/>
      <c r="L17" s="111"/>
      <c r="M17" s="111"/>
      <c r="N17" s="112" t="s">
        <v>80</v>
      </c>
      <c r="O17" s="112">
        <v>2500</v>
      </c>
      <c r="P17" s="112"/>
      <c r="Q17" s="111"/>
      <c r="R17" s="113">
        <v>2</v>
      </c>
      <c r="S17" s="114"/>
      <c r="T17" s="115"/>
      <c r="U17" s="115"/>
      <c r="V17" s="116">
        <f t="shared" si="0"/>
        <v>0</v>
      </c>
      <c r="W17" s="116">
        <f t="shared" si="1"/>
        <v>0</v>
      </c>
      <c r="X17" s="117"/>
      <c r="Y17" s="109">
        <v>9</v>
      </c>
      <c r="Z17" s="109">
        <v>24</v>
      </c>
      <c r="AA17" s="109">
        <v>12</v>
      </c>
      <c r="AB17" s="117"/>
      <c r="AC17" s="118">
        <f t="shared" si="3"/>
        <v>6314.1120000000001</v>
      </c>
      <c r="AD17" s="118">
        <f t="shared" si="4"/>
        <v>0</v>
      </c>
      <c r="AE17" s="118">
        <f t="shared" si="2"/>
        <v>6314.1120000000001</v>
      </c>
      <c r="AF17"/>
    </row>
    <row r="18" spans="1:32" ht="24.95" customHeight="1" x14ac:dyDescent="0.4">
      <c r="A18" s="105">
        <v>15</v>
      </c>
      <c r="B18" s="106" t="s">
        <v>98</v>
      </c>
      <c r="C18" s="106" t="s">
        <v>147</v>
      </c>
      <c r="D18" s="106" t="s">
        <v>77</v>
      </c>
      <c r="E18" s="106" t="s">
        <v>100</v>
      </c>
      <c r="F18" s="106" t="s">
        <v>315</v>
      </c>
      <c r="G18" s="106">
        <v>26</v>
      </c>
      <c r="H18" s="107">
        <v>1</v>
      </c>
      <c r="I18" s="108">
        <v>2</v>
      </c>
      <c r="J18" s="109">
        <v>2</v>
      </c>
      <c r="K18" s="110"/>
      <c r="L18" s="111"/>
      <c r="M18" s="111"/>
      <c r="N18" s="112" t="s">
        <v>80</v>
      </c>
      <c r="O18" s="112">
        <v>1000</v>
      </c>
      <c r="P18" s="112"/>
      <c r="Q18" s="111"/>
      <c r="R18" s="113">
        <v>2</v>
      </c>
      <c r="S18" s="114"/>
      <c r="T18" s="115"/>
      <c r="U18" s="115"/>
      <c r="V18" s="116">
        <f t="shared" si="0"/>
        <v>0</v>
      </c>
      <c r="W18" s="116">
        <f t="shared" si="1"/>
        <v>0</v>
      </c>
      <c r="X18" s="117"/>
      <c r="Y18" s="109">
        <v>9</v>
      </c>
      <c r="Z18" s="109">
        <v>24</v>
      </c>
      <c r="AA18" s="109">
        <v>12</v>
      </c>
      <c r="AB18" s="117"/>
      <c r="AC18" s="118">
        <f t="shared" si="3"/>
        <v>3908.7359999999999</v>
      </c>
      <c r="AD18" s="118">
        <f t="shared" si="4"/>
        <v>0</v>
      </c>
      <c r="AE18" s="118">
        <f t="shared" si="2"/>
        <v>3908.7359999999999</v>
      </c>
      <c r="AF18"/>
    </row>
    <row r="19" spans="1:32" ht="24.95" customHeight="1" x14ac:dyDescent="0.4">
      <c r="A19" s="105">
        <v>16</v>
      </c>
      <c r="B19" s="106" t="s">
        <v>98</v>
      </c>
      <c r="C19" s="106" t="s">
        <v>316</v>
      </c>
      <c r="D19" s="106" t="s">
        <v>77</v>
      </c>
      <c r="E19" s="106" t="s">
        <v>303</v>
      </c>
      <c r="F19" s="106" t="s">
        <v>317</v>
      </c>
      <c r="G19" s="106">
        <v>42</v>
      </c>
      <c r="H19" s="107">
        <v>4</v>
      </c>
      <c r="I19" s="108">
        <v>2</v>
      </c>
      <c r="J19" s="109">
        <v>8</v>
      </c>
      <c r="K19" s="110"/>
      <c r="L19" s="111"/>
      <c r="M19" s="111"/>
      <c r="N19" s="112" t="s">
        <v>80</v>
      </c>
      <c r="O19" s="112">
        <v>2500</v>
      </c>
      <c r="P19" s="112"/>
      <c r="Q19" s="111"/>
      <c r="R19" s="113">
        <v>8</v>
      </c>
      <c r="S19" s="114"/>
      <c r="T19" s="115"/>
      <c r="U19" s="115"/>
      <c r="V19" s="116">
        <f t="shared" si="0"/>
        <v>0</v>
      </c>
      <c r="W19" s="116">
        <f t="shared" si="1"/>
        <v>0</v>
      </c>
      <c r="X19" s="117"/>
      <c r="Y19" s="109">
        <v>9</v>
      </c>
      <c r="Z19" s="109">
        <v>24</v>
      </c>
      <c r="AA19" s="109">
        <v>12</v>
      </c>
      <c r="AB19" s="117"/>
      <c r="AC19" s="118">
        <f t="shared" si="3"/>
        <v>25256.448</v>
      </c>
      <c r="AD19" s="118">
        <f t="shared" si="4"/>
        <v>0</v>
      </c>
      <c r="AE19" s="118">
        <f t="shared" si="2"/>
        <v>25256.448</v>
      </c>
      <c r="AF19"/>
    </row>
    <row r="20" spans="1:32" ht="24.95" customHeight="1" x14ac:dyDescent="0.4">
      <c r="A20" s="105">
        <v>17</v>
      </c>
      <c r="B20" s="106" t="s">
        <v>98</v>
      </c>
      <c r="C20" s="106" t="s">
        <v>316</v>
      </c>
      <c r="D20" s="106" t="s">
        <v>77</v>
      </c>
      <c r="E20" s="106" t="s">
        <v>303</v>
      </c>
      <c r="F20" s="106" t="s">
        <v>318</v>
      </c>
      <c r="G20" s="106">
        <v>42</v>
      </c>
      <c r="H20" s="107">
        <v>2</v>
      </c>
      <c r="I20" s="108">
        <v>2</v>
      </c>
      <c r="J20" s="109">
        <v>4</v>
      </c>
      <c r="K20" s="110"/>
      <c r="L20" s="111"/>
      <c r="M20" s="111"/>
      <c r="N20" s="112" t="s">
        <v>80</v>
      </c>
      <c r="O20" s="112">
        <v>5200</v>
      </c>
      <c r="P20" s="112"/>
      <c r="Q20" s="111"/>
      <c r="R20" s="113">
        <v>2</v>
      </c>
      <c r="S20" s="114"/>
      <c r="T20" s="115"/>
      <c r="U20" s="115"/>
      <c r="V20" s="116">
        <f t="shared" si="0"/>
        <v>0</v>
      </c>
      <c r="W20" s="116">
        <f t="shared" si="1"/>
        <v>0</v>
      </c>
      <c r="X20" s="117"/>
      <c r="Y20" s="109">
        <v>9</v>
      </c>
      <c r="Z20" s="109">
        <v>24</v>
      </c>
      <c r="AA20" s="109">
        <v>12</v>
      </c>
      <c r="AB20" s="117"/>
      <c r="AC20" s="118">
        <f t="shared" si="3"/>
        <v>12628.224</v>
      </c>
      <c r="AD20" s="118">
        <f t="shared" si="4"/>
        <v>0</v>
      </c>
      <c r="AE20" s="118">
        <f t="shared" si="2"/>
        <v>12628.224</v>
      </c>
      <c r="AF20"/>
    </row>
    <row r="21" spans="1:32" ht="24.95" customHeight="1" x14ac:dyDescent="0.4">
      <c r="A21" s="105">
        <v>18</v>
      </c>
      <c r="B21" s="106" t="s">
        <v>98</v>
      </c>
      <c r="C21" s="106" t="s">
        <v>319</v>
      </c>
      <c r="D21" s="106" t="s">
        <v>77</v>
      </c>
      <c r="E21" s="106" t="s">
        <v>145</v>
      </c>
      <c r="F21" s="106" t="s">
        <v>103</v>
      </c>
      <c r="G21" s="106">
        <v>19</v>
      </c>
      <c r="H21" s="107">
        <v>2</v>
      </c>
      <c r="I21" s="108">
        <v>1</v>
      </c>
      <c r="J21" s="109">
        <v>2</v>
      </c>
      <c r="K21" s="110"/>
      <c r="L21" s="111"/>
      <c r="M21" s="111"/>
      <c r="N21" s="112" t="s">
        <v>80</v>
      </c>
      <c r="O21" s="112">
        <v>800</v>
      </c>
      <c r="P21" s="112"/>
      <c r="Q21" s="111"/>
      <c r="R21" s="113">
        <v>2</v>
      </c>
      <c r="S21" s="114"/>
      <c r="T21" s="115"/>
      <c r="U21" s="115"/>
      <c r="V21" s="116">
        <f t="shared" si="0"/>
        <v>0</v>
      </c>
      <c r="W21" s="116">
        <f t="shared" si="1"/>
        <v>0</v>
      </c>
      <c r="X21" s="117"/>
      <c r="Y21" s="109">
        <v>9</v>
      </c>
      <c r="Z21" s="109">
        <v>24</v>
      </c>
      <c r="AA21" s="109">
        <v>12</v>
      </c>
      <c r="AB21" s="117"/>
      <c r="AC21" s="118">
        <f t="shared" si="3"/>
        <v>2856.384</v>
      </c>
      <c r="AD21" s="118">
        <f t="shared" si="4"/>
        <v>0</v>
      </c>
      <c r="AE21" s="118">
        <f t="shared" si="2"/>
        <v>2856.384</v>
      </c>
      <c r="AF21"/>
    </row>
    <row r="22" spans="1:32" ht="24.95" customHeight="1" x14ac:dyDescent="0.4">
      <c r="A22" s="105">
        <v>19</v>
      </c>
      <c r="B22" s="106" t="s">
        <v>98</v>
      </c>
      <c r="C22" s="106" t="s">
        <v>320</v>
      </c>
      <c r="D22" s="106" t="s">
        <v>77</v>
      </c>
      <c r="E22" s="106" t="s">
        <v>100</v>
      </c>
      <c r="F22" s="106" t="s">
        <v>263</v>
      </c>
      <c r="G22" s="106">
        <v>26</v>
      </c>
      <c r="H22" s="107">
        <v>1</v>
      </c>
      <c r="I22" s="108">
        <v>5</v>
      </c>
      <c r="J22" s="109">
        <v>5</v>
      </c>
      <c r="K22" s="110"/>
      <c r="L22" s="111"/>
      <c r="M22" s="111"/>
      <c r="N22" s="112" t="s">
        <v>80</v>
      </c>
      <c r="O22" s="112">
        <v>1000</v>
      </c>
      <c r="P22" s="112"/>
      <c r="Q22" s="111"/>
      <c r="R22" s="113">
        <v>5</v>
      </c>
      <c r="S22" s="114"/>
      <c r="T22" s="115"/>
      <c r="U22" s="115"/>
      <c r="V22" s="116">
        <f t="shared" si="0"/>
        <v>0</v>
      </c>
      <c r="W22" s="116">
        <f t="shared" si="1"/>
        <v>0</v>
      </c>
      <c r="X22" s="117"/>
      <c r="Y22" s="109">
        <v>9</v>
      </c>
      <c r="Z22" s="109">
        <v>24</v>
      </c>
      <c r="AA22" s="109">
        <v>12</v>
      </c>
      <c r="AB22" s="117"/>
      <c r="AC22" s="118">
        <f t="shared" si="3"/>
        <v>9771.84</v>
      </c>
      <c r="AD22" s="118">
        <f t="shared" si="4"/>
        <v>0</v>
      </c>
      <c r="AE22" s="118">
        <f t="shared" si="2"/>
        <v>9771.84</v>
      </c>
      <c r="AF22"/>
    </row>
    <row r="23" spans="1:32" ht="24.95" customHeight="1" x14ac:dyDescent="0.4">
      <c r="A23" s="105">
        <v>20</v>
      </c>
      <c r="B23" s="106" t="s">
        <v>98</v>
      </c>
      <c r="C23" s="106" t="s">
        <v>321</v>
      </c>
      <c r="D23" s="106" t="s">
        <v>77</v>
      </c>
      <c r="E23" s="106" t="s">
        <v>303</v>
      </c>
      <c r="F23" s="106" t="s">
        <v>322</v>
      </c>
      <c r="G23" s="106">
        <v>42</v>
      </c>
      <c r="H23" s="107">
        <v>2</v>
      </c>
      <c r="I23" s="108">
        <v>1</v>
      </c>
      <c r="J23" s="109">
        <v>2</v>
      </c>
      <c r="K23" s="110"/>
      <c r="L23" s="111"/>
      <c r="M23" s="111"/>
      <c r="N23" s="112" t="s">
        <v>80</v>
      </c>
      <c r="O23" s="112">
        <v>2500</v>
      </c>
      <c r="P23" s="112"/>
      <c r="Q23" s="111"/>
      <c r="R23" s="113">
        <v>2</v>
      </c>
      <c r="S23" s="114"/>
      <c r="T23" s="115"/>
      <c r="U23" s="115"/>
      <c r="V23" s="116">
        <f t="shared" si="0"/>
        <v>0</v>
      </c>
      <c r="W23" s="116">
        <f t="shared" si="1"/>
        <v>0</v>
      </c>
      <c r="X23" s="117"/>
      <c r="Y23" s="109">
        <v>9</v>
      </c>
      <c r="Z23" s="109">
        <v>24</v>
      </c>
      <c r="AA23" s="109">
        <v>12</v>
      </c>
      <c r="AB23" s="117"/>
      <c r="AC23" s="118">
        <f t="shared" si="3"/>
        <v>6314.1120000000001</v>
      </c>
      <c r="AD23" s="118">
        <f t="shared" si="4"/>
        <v>0</v>
      </c>
      <c r="AE23" s="118">
        <f t="shared" si="2"/>
        <v>6314.1120000000001</v>
      </c>
      <c r="AF23"/>
    </row>
    <row r="24" spans="1:32" ht="24.95" customHeight="1" x14ac:dyDescent="0.4">
      <c r="A24" s="105">
        <v>21</v>
      </c>
      <c r="B24" s="106" t="s">
        <v>98</v>
      </c>
      <c r="C24" s="106" t="s">
        <v>323</v>
      </c>
      <c r="D24" s="106" t="s">
        <v>77</v>
      </c>
      <c r="E24" s="106" t="s">
        <v>303</v>
      </c>
      <c r="F24" s="106" t="s">
        <v>322</v>
      </c>
      <c r="G24" s="106">
        <v>42</v>
      </c>
      <c r="H24" s="107">
        <v>1</v>
      </c>
      <c r="I24" s="108">
        <v>1</v>
      </c>
      <c r="J24" s="109">
        <v>1</v>
      </c>
      <c r="K24" s="110"/>
      <c r="L24" s="111"/>
      <c r="M24" s="111"/>
      <c r="N24" s="112" t="s">
        <v>80</v>
      </c>
      <c r="O24" s="112">
        <v>2500</v>
      </c>
      <c r="P24" s="112"/>
      <c r="Q24" s="111"/>
      <c r="R24" s="113">
        <v>1</v>
      </c>
      <c r="S24" s="114"/>
      <c r="T24" s="115"/>
      <c r="U24" s="115"/>
      <c r="V24" s="116">
        <f t="shared" si="0"/>
        <v>0</v>
      </c>
      <c r="W24" s="116">
        <f t="shared" si="1"/>
        <v>0</v>
      </c>
      <c r="X24" s="117"/>
      <c r="Y24" s="109">
        <v>9</v>
      </c>
      <c r="Z24" s="109">
        <v>24</v>
      </c>
      <c r="AA24" s="109">
        <v>12</v>
      </c>
      <c r="AB24" s="117"/>
      <c r="AC24" s="118">
        <f t="shared" si="3"/>
        <v>3157.056</v>
      </c>
      <c r="AD24" s="118">
        <f t="shared" si="4"/>
        <v>0</v>
      </c>
      <c r="AE24" s="118">
        <f t="shared" si="2"/>
        <v>3157.056</v>
      </c>
      <c r="AF24"/>
    </row>
    <row r="25" spans="1:32" ht="24.95" customHeight="1" x14ac:dyDescent="0.4">
      <c r="A25" s="105">
        <v>22</v>
      </c>
      <c r="B25" s="106" t="s">
        <v>98</v>
      </c>
      <c r="C25" s="106" t="s">
        <v>139</v>
      </c>
      <c r="D25" s="106" t="s">
        <v>77</v>
      </c>
      <c r="E25" s="106" t="s">
        <v>303</v>
      </c>
      <c r="F25" s="106" t="s">
        <v>324</v>
      </c>
      <c r="G25" s="106">
        <v>42</v>
      </c>
      <c r="H25" s="107">
        <v>4</v>
      </c>
      <c r="I25" s="108">
        <v>2</v>
      </c>
      <c r="J25" s="109">
        <v>8</v>
      </c>
      <c r="K25" s="110"/>
      <c r="L25" s="111"/>
      <c r="M25" s="111"/>
      <c r="N25" s="112" t="s">
        <v>80</v>
      </c>
      <c r="O25" s="112">
        <v>2500</v>
      </c>
      <c r="P25" s="112"/>
      <c r="Q25" s="111"/>
      <c r="R25" s="113">
        <v>8</v>
      </c>
      <c r="S25" s="114"/>
      <c r="T25" s="115"/>
      <c r="U25" s="115"/>
      <c r="V25" s="116">
        <f t="shared" si="0"/>
        <v>0</v>
      </c>
      <c r="W25" s="116">
        <f t="shared" si="1"/>
        <v>0</v>
      </c>
      <c r="X25" s="117"/>
      <c r="Y25" s="109">
        <v>9</v>
      </c>
      <c r="Z25" s="109">
        <v>24</v>
      </c>
      <c r="AA25" s="109">
        <v>12</v>
      </c>
      <c r="AB25" s="117"/>
      <c r="AC25" s="118">
        <f t="shared" si="3"/>
        <v>25256.448</v>
      </c>
      <c r="AD25" s="118">
        <f t="shared" si="4"/>
        <v>0</v>
      </c>
      <c r="AE25" s="118">
        <f t="shared" si="2"/>
        <v>25256.448</v>
      </c>
      <c r="AF25"/>
    </row>
    <row r="26" spans="1:32" ht="24.95" customHeight="1" x14ac:dyDescent="0.4">
      <c r="A26" s="105">
        <v>23</v>
      </c>
      <c r="B26" s="106" t="s">
        <v>98</v>
      </c>
      <c r="C26" s="106" t="s">
        <v>139</v>
      </c>
      <c r="D26" s="106" t="s">
        <v>77</v>
      </c>
      <c r="E26" s="106" t="s">
        <v>303</v>
      </c>
      <c r="F26" s="106" t="s">
        <v>325</v>
      </c>
      <c r="G26" s="106">
        <v>42</v>
      </c>
      <c r="H26" s="107">
        <v>2</v>
      </c>
      <c r="I26" s="108">
        <v>2</v>
      </c>
      <c r="J26" s="109">
        <v>4</v>
      </c>
      <c r="K26" s="110"/>
      <c r="L26" s="111"/>
      <c r="M26" s="111"/>
      <c r="N26" s="112" t="s">
        <v>80</v>
      </c>
      <c r="O26" s="112">
        <v>5200</v>
      </c>
      <c r="P26" s="112"/>
      <c r="Q26" s="111"/>
      <c r="R26" s="113">
        <v>2</v>
      </c>
      <c r="S26" s="114"/>
      <c r="T26" s="115"/>
      <c r="U26" s="115"/>
      <c r="V26" s="116">
        <f t="shared" si="0"/>
        <v>0</v>
      </c>
      <c r="W26" s="116">
        <f t="shared" si="1"/>
        <v>0</v>
      </c>
      <c r="X26" s="117"/>
      <c r="Y26" s="109">
        <v>9</v>
      </c>
      <c r="Z26" s="109">
        <v>24</v>
      </c>
      <c r="AA26" s="109">
        <v>12</v>
      </c>
      <c r="AB26" s="117"/>
      <c r="AC26" s="118">
        <f t="shared" si="3"/>
        <v>12628.224</v>
      </c>
      <c r="AD26" s="118">
        <f t="shared" si="4"/>
        <v>0</v>
      </c>
      <c r="AE26" s="118">
        <f t="shared" si="2"/>
        <v>12628.224</v>
      </c>
      <c r="AF26"/>
    </row>
    <row r="27" spans="1:32" ht="24.95" customHeight="1" x14ac:dyDescent="0.4">
      <c r="A27" s="105">
        <v>24</v>
      </c>
      <c r="B27" s="106" t="s">
        <v>98</v>
      </c>
      <c r="C27" s="106" t="s">
        <v>107</v>
      </c>
      <c r="D27" s="106" t="s">
        <v>77</v>
      </c>
      <c r="E27" s="106" t="s">
        <v>303</v>
      </c>
      <c r="F27" s="106" t="s">
        <v>326</v>
      </c>
      <c r="G27" s="106">
        <v>42</v>
      </c>
      <c r="H27" s="107">
        <v>5</v>
      </c>
      <c r="I27" s="108">
        <v>2</v>
      </c>
      <c r="J27" s="109">
        <v>10</v>
      </c>
      <c r="K27" s="110"/>
      <c r="L27" s="111"/>
      <c r="M27" s="111"/>
      <c r="N27" s="112" t="s">
        <v>80</v>
      </c>
      <c r="O27" s="112">
        <v>2500</v>
      </c>
      <c r="P27" s="112"/>
      <c r="Q27" s="111"/>
      <c r="R27" s="113">
        <v>10</v>
      </c>
      <c r="S27" s="114"/>
      <c r="T27" s="115"/>
      <c r="U27" s="115"/>
      <c r="V27" s="116">
        <f t="shared" si="0"/>
        <v>0</v>
      </c>
      <c r="W27" s="116">
        <f t="shared" si="1"/>
        <v>0</v>
      </c>
      <c r="X27" s="117"/>
      <c r="Y27" s="109">
        <v>9</v>
      </c>
      <c r="Z27" s="109">
        <v>24</v>
      </c>
      <c r="AA27" s="109">
        <v>12</v>
      </c>
      <c r="AB27" s="117"/>
      <c r="AC27" s="118">
        <f t="shared" si="3"/>
        <v>31570.560000000001</v>
      </c>
      <c r="AD27" s="118">
        <f t="shared" si="4"/>
        <v>0</v>
      </c>
      <c r="AE27" s="118">
        <f t="shared" si="2"/>
        <v>31570.560000000001</v>
      </c>
      <c r="AF27"/>
    </row>
    <row r="28" spans="1:32" ht="24.95" customHeight="1" x14ac:dyDescent="0.4">
      <c r="A28" s="105">
        <v>25</v>
      </c>
      <c r="B28" s="106" t="s">
        <v>98</v>
      </c>
      <c r="C28" s="106" t="s">
        <v>107</v>
      </c>
      <c r="D28" s="106" t="s">
        <v>77</v>
      </c>
      <c r="E28" s="106" t="s">
        <v>303</v>
      </c>
      <c r="F28" s="106" t="s">
        <v>322</v>
      </c>
      <c r="G28" s="106">
        <v>42</v>
      </c>
      <c r="H28" s="107">
        <v>3</v>
      </c>
      <c r="I28" s="108">
        <v>1</v>
      </c>
      <c r="J28" s="109">
        <v>3</v>
      </c>
      <c r="K28" s="110"/>
      <c r="L28" s="111"/>
      <c r="M28" s="111"/>
      <c r="N28" s="112" t="s">
        <v>80</v>
      </c>
      <c r="O28" s="112">
        <v>2500</v>
      </c>
      <c r="P28" s="112"/>
      <c r="Q28" s="111"/>
      <c r="R28" s="113">
        <v>3</v>
      </c>
      <c r="S28" s="114"/>
      <c r="T28" s="115"/>
      <c r="U28" s="115"/>
      <c r="V28" s="116">
        <f t="shared" si="0"/>
        <v>0</v>
      </c>
      <c r="W28" s="116">
        <f t="shared" si="1"/>
        <v>0</v>
      </c>
      <c r="X28" s="117"/>
      <c r="Y28" s="109">
        <v>9</v>
      </c>
      <c r="Z28" s="109">
        <v>24</v>
      </c>
      <c r="AA28" s="109">
        <v>12</v>
      </c>
      <c r="AB28" s="117"/>
      <c r="AC28" s="118">
        <f t="shared" si="3"/>
        <v>9471.1679999999997</v>
      </c>
      <c r="AD28" s="118">
        <f t="shared" si="4"/>
        <v>0</v>
      </c>
      <c r="AE28" s="118">
        <f t="shared" si="2"/>
        <v>9471.1679999999997</v>
      </c>
      <c r="AF28"/>
    </row>
    <row r="29" spans="1:32" ht="24.95" customHeight="1" x14ac:dyDescent="0.4">
      <c r="A29" s="105">
        <v>26</v>
      </c>
      <c r="B29" s="106" t="s">
        <v>98</v>
      </c>
      <c r="C29" s="106" t="s">
        <v>107</v>
      </c>
      <c r="D29" s="106" t="s">
        <v>77</v>
      </c>
      <c r="E29" s="106" t="s">
        <v>303</v>
      </c>
      <c r="F29" s="106" t="s">
        <v>327</v>
      </c>
      <c r="G29" s="106">
        <v>42</v>
      </c>
      <c r="H29" s="107">
        <v>2</v>
      </c>
      <c r="I29" s="108">
        <v>2</v>
      </c>
      <c r="J29" s="109">
        <v>4</v>
      </c>
      <c r="K29" s="110"/>
      <c r="L29" s="111"/>
      <c r="M29" s="111"/>
      <c r="N29" s="112" t="s">
        <v>80</v>
      </c>
      <c r="O29" s="112">
        <v>5000</v>
      </c>
      <c r="P29" s="112"/>
      <c r="Q29" s="111"/>
      <c r="R29" s="113">
        <v>2</v>
      </c>
      <c r="S29" s="114"/>
      <c r="T29" s="115"/>
      <c r="U29" s="115"/>
      <c r="V29" s="116">
        <f t="shared" si="0"/>
        <v>0</v>
      </c>
      <c r="W29" s="116">
        <f t="shared" si="1"/>
        <v>0</v>
      </c>
      <c r="X29" s="117"/>
      <c r="Y29" s="109">
        <v>9</v>
      </c>
      <c r="Z29" s="109">
        <v>24</v>
      </c>
      <c r="AA29" s="109">
        <v>12</v>
      </c>
      <c r="AB29" s="117"/>
      <c r="AC29" s="118">
        <f t="shared" si="3"/>
        <v>12628.224</v>
      </c>
      <c r="AD29" s="118">
        <f t="shared" si="4"/>
        <v>0</v>
      </c>
      <c r="AE29" s="118">
        <f t="shared" si="2"/>
        <v>12628.224</v>
      </c>
      <c r="AF29"/>
    </row>
    <row r="30" spans="1:32" ht="24.95" customHeight="1" x14ac:dyDescent="0.4">
      <c r="A30" s="105">
        <v>27</v>
      </c>
      <c r="B30" s="106" t="s">
        <v>235</v>
      </c>
      <c r="C30" s="106" t="s">
        <v>166</v>
      </c>
      <c r="D30" s="106" t="s">
        <v>77</v>
      </c>
      <c r="E30" s="106" t="s">
        <v>303</v>
      </c>
      <c r="F30" s="106" t="s">
        <v>308</v>
      </c>
      <c r="G30" s="106">
        <v>42</v>
      </c>
      <c r="H30" s="107">
        <v>10</v>
      </c>
      <c r="I30" s="108">
        <v>2</v>
      </c>
      <c r="J30" s="109">
        <v>20</v>
      </c>
      <c r="K30" s="110"/>
      <c r="L30" s="111"/>
      <c r="M30" s="111"/>
      <c r="N30" s="112" t="s">
        <v>80</v>
      </c>
      <c r="O30" s="112">
        <v>2500</v>
      </c>
      <c r="P30" s="112"/>
      <c r="Q30" s="111"/>
      <c r="R30" s="113">
        <v>20</v>
      </c>
      <c r="S30" s="114"/>
      <c r="T30" s="115"/>
      <c r="U30" s="115"/>
      <c r="V30" s="116">
        <f t="shared" si="0"/>
        <v>0</v>
      </c>
      <c r="W30" s="116">
        <f t="shared" si="1"/>
        <v>0</v>
      </c>
      <c r="X30" s="117"/>
      <c r="Y30" s="109">
        <v>9</v>
      </c>
      <c r="Z30" s="109">
        <v>24</v>
      </c>
      <c r="AA30" s="109">
        <v>12</v>
      </c>
      <c r="AB30" s="117"/>
      <c r="AC30" s="118">
        <f t="shared" si="3"/>
        <v>63141.120000000003</v>
      </c>
      <c r="AD30" s="118">
        <f t="shared" si="4"/>
        <v>0</v>
      </c>
      <c r="AE30" s="118">
        <f t="shared" si="2"/>
        <v>63141.120000000003</v>
      </c>
      <c r="AF30"/>
    </row>
    <row r="31" spans="1:32" ht="24.95" customHeight="1" x14ac:dyDescent="0.4">
      <c r="A31" s="105">
        <v>28</v>
      </c>
      <c r="B31" s="106" t="s">
        <v>235</v>
      </c>
      <c r="C31" s="106" t="s">
        <v>166</v>
      </c>
      <c r="D31" s="106" t="s">
        <v>77</v>
      </c>
      <c r="E31" s="106" t="s">
        <v>303</v>
      </c>
      <c r="F31" s="106" t="s">
        <v>309</v>
      </c>
      <c r="G31" s="106">
        <v>42</v>
      </c>
      <c r="H31" s="107">
        <v>2</v>
      </c>
      <c r="I31" s="108">
        <v>2</v>
      </c>
      <c r="J31" s="109">
        <v>4</v>
      </c>
      <c r="K31" s="110"/>
      <c r="L31" s="111"/>
      <c r="M31" s="111"/>
      <c r="N31" s="112" t="s">
        <v>80</v>
      </c>
      <c r="O31" s="112">
        <v>5000</v>
      </c>
      <c r="P31" s="112"/>
      <c r="Q31" s="111"/>
      <c r="R31" s="113">
        <v>2</v>
      </c>
      <c r="S31" s="114"/>
      <c r="T31" s="115"/>
      <c r="U31" s="115"/>
      <c r="V31" s="116">
        <f t="shared" si="0"/>
        <v>0</v>
      </c>
      <c r="W31" s="116">
        <f t="shared" si="1"/>
        <v>0</v>
      </c>
      <c r="X31" s="117"/>
      <c r="Y31" s="109">
        <v>9</v>
      </c>
      <c r="Z31" s="109">
        <v>24</v>
      </c>
      <c r="AA31" s="109">
        <v>12</v>
      </c>
      <c r="AB31" s="117"/>
      <c r="AC31" s="118">
        <f t="shared" si="3"/>
        <v>12628.224</v>
      </c>
      <c r="AD31" s="118">
        <f t="shared" si="4"/>
        <v>0</v>
      </c>
      <c r="AE31" s="118">
        <f t="shared" si="2"/>
        <v>12628.224</v>
      </c>
      <c r="AF31"/>
    </row>
    <row r="32" spans="1:32" ht="24.95" customHeight="1" x14ac:dyDescent="0.4">
      <c r="A32" s="105">
        <v>29</v>
      </c>
      <c r="B32" s="106" t="s">
        <v>235</v>
      </c>
      <c r="C32" s="106" t="s">
        <v>328</v>
      </c>
      <c r="D32" s="106" t="s">
        <v>77</v>
      </c>
      <c r="E32" s="106" t="s">
        <v>303</v>
      </c>
      <c r="F32" s="106" t="s">
        <v>322</v>
      </c>
      <c r="G32" s="106">
        <v>42</v>
      </c>
      <c r="H32" s="107">
        <v>2</v>
      </c>
      <c r="I32" s="108">
        <v>1</v>
      </c>
      <c r="J32" s="109">
        <v>2</v>
      </c>
      <c r="K32" s="110"/>
      <c r="L32" s="111"/>
      <c r="M32" s="111"/>
      <c r="N32" s="112" t="s">
        <v>80</v>
      </c>
      <c r="O32" s="112">
        <v>2500</v>
      </c>
      <c r="P32" s="112"/>
      <c r="Q32" s="111"/>
      <c r="R32" s="113">
        <v>2</v>
      </c>
      <c r="S32" s="114"/>
      <c r="T32" s="115"/>
      <c r="U32" s="115"/>
      <c r="V32" s="116">
        <f t="shared" si="0"/>
        <v>0</v>
      </c>
      <c r="W32" s="116">
        <f t="shared" si="1"/>
        <v>0</v>
      </c>
      <c r="X32" s="117"/>
      <c r="Y32" s="109">
        <v>9</v>
      </c>
      <c r="Z32" s="109">
        <v>24</v>
      </c>
      <c r="AA32" s="109">
        <v>12</v>
      </c>
      <c r="AB32" s="117"/>
      <c r="AC32" s="118">
        <f t="shared" si="3"/>
        <v>6314.1120000000001</v>
      </c>
      <c r="AD32" s="118">
        <f t="shared" si="4"/>
        <v>0</v>
      </c>
      <c r="AE32" s="118">
        <f t="shared" si="2"/>
        <v>6314.1120000000001</v>
      </c>
      <c r="AF32"/>
    </row>
    <row r="33" spans="1:32" ht="24.95" customHeight="1" x14ac:dyDescent="0.4">
      <c r="A33" s="105">
        <v>30</v>
      </c>
      <c r="B33" s="106" t="s">
        <v>235</v>
      </c>
      <c r="C33" s="106" t="s">
        <v>94</v>
      </c>
      <c r="D33" s="106" t="s">
        <v>77</v>
      </c>
      <c r="E33" s="106" t="s">
        <v>303</v>
      </c>
      <c r="F33" s="106" t="s">
        <v>324</v>
      </c>
      <c r="G33" s="106">
        <v>42</v>
      </c>
      <c r="H33" s="107">
        <v>3</v>
      </c>
      <c r="I33" s="108">
        <v>2</v>
      </c>
      <c r="J33" s="109">
        <v>6</v>
      </c>
      <c r="K33" s="110"/>
      <c r="L33" s="111"/>
      <c r="M33" s="111"/>
      <c r="N33" s="112" t="s">
        <v>80</v>
      </c>
      <c r="O33" s="112">
        <v>2500</v>
      </c>
      <c r="P33" s="112"/>
      <c r="Q33" s="111"/>
      <c r="R33" s="113">
        <v>6</v>
      </c>
      <c r="S33" s="114"/>
      <c r="T33" s="115"/>
      <c r="U33" s="115"/>
      <c r="V33" s="116">
        <f t="shared" si="0"/>
        <v>0</v>
      </c>
      <c r="W33" s="116">
        <f t="shared" si="1"/>
        <v>0</v>
      </c>
      <c r="X33" s="117"/>
      <c r="Y33" s="109">
        <v>9</v>
      </c>
      <c r="Z33" s="109">
        <v>24</v>
      </c>
      <c r="AA33" s="109">
        <v>12</v>
      </c>
      <c r="AB33" s="117"/>
      <c r="AC33" s="118">
        <f t="shared" si="3"/>
        <v>18942.335999999999</v>
      </c>
      <c r="AD33" s="118">
        <f t="shared" si="4"/>
        <v>0</v>
      </c>
      <c r="AE33" s="118">
        <f t="shared" si="2"/>
        <v>18942.335999999999</v>
      </c>
      <c r="AF33"/>
    </row>
    <row r="34" spans="1:32" ht="24.95" customHeight="1" x14ac:dyDescent="0.4">
      <c r="A34" s="105">
        <v>31</v>
      </c>
      <c r="B34" s="106" t="s">
        <v>235</v>
      </c>
      <c r="C34" s="106" t="s">
        <v>94</v>
      </c>
      <c r="D34" s="106" t="s">
        <v>77</v>
      </c>
      <c r="E34" s="106" t="s">
        <v>303</v>
      </c>
      <c r="F34" s="106" t="s">
        <v>329</v>
      </c>
      <c r="G34" s="106">
        <v>42</v>
      </c>
      <c r="H34" s="107">
        <v>1</v>
      </c>
      <c r="I34" s="108">
        <v>2</v>
      </c>
      <c r="J34" s="109">
        <v>2</v>
      </c>
      <c r="K34" s="110"/>
      <c r="L34" s="111"/>
      <c r="M34" s="111"/>
      <c r="N34" s="112" t="s">
        <v>80</v>
      </c>
      <c r="O34" s="112">
        <v>5200</v>
      </c>
      <c r="P34" s="112"/>
      <c r="Q34" s="111"/>
      <c r="R34" s="113">
        <v>1</v>
      </c>
      <c r="S34" s="114"/>
      <c r="T34" s="115"/>
      <c r="U34" s="115"/>
      <c r="V34" s="116">
        <f t="shared" si="0"/>
        <v>0</v>
      </c>
      <c r="W34" s="116">
        <f t="shared" si="1"/>
        <v>0</v>
      </c>
      <c r="X34" s="117"/>
      <c r="Y34" s="109">
        <v>9</v>
      </c>
      <c r="Z34" s="109">
        <v>24</v>
      </c>
      <c r="AA34" s="109">
        <v>12</v>
      </c>
      <c r="AB34" s="117"/>
      <c r="AC34" s="118">
        <f t="shared" si="3"/>
        <v>6314.1120000000001</v>
      </c>
      <c r="AD34" s="118">
        <f t="shared" si="4"/>
        <v>0</v>
      </c>
      <c r="AE34" s="118">
        <f t="shared" si="2"/>
        <v>6314.1120000000001</v>
      </c>
      <c r="AF34"/>
    </row>
    <row r="35" spans="1:32" ht="24.95" customHeight="1" x14ac:dyDescent="0.4">
      <c r="A35" s="105">
        <v>32</v>
      </c>
      <c r="B35" s="106" t="s">
        <v>235</v>
      </c>
      <c r="C35" s="106" t="s">
        <v>141</v>
      </c>
      <c r="D35" s="106" t="s">
        <v>77</v>
      </c>
      <c r="E35" s="106" t="s">
        <v>303</v>
      </c>
      <c r="F35" s="106" t="s">
        <v>308</v>
      </c>
      <c r="G35" s="106">
        <v>42</v>
      </c>
      <c r="H35" s="107">
        <v>2</v>
      </c>
      <c r="I35" s="108">
        <v>2</v>
      </c>
      <c r="J35" s="109">
        <v>4</v>
      </c>
      <c r="K35" s="110"/>
      <c r="L35" s="111"/>
      <c r="M35" s="111"/>
      <c r="N35" s="112" t="s">
        <v>80</v>
      </c>
      <c r="O35" s="112">
        <v>2500</v>
      </c>
      <c r="P35" s="112"/>
      <c r="Q35" s="111"/>
      <c r="R35" s="113">
        <v>4</v>
      </c>
      <c r="S35" s="114"/>
      <c r="T35" s="115"/>
      <c r="U35" s="115"/>
      <c r="V35" s="116">
        <f t="shared" si="0"/>
        <v>0</v>
      </c>
      <c r="W35" s="116">
        <f t="shared" si="1"/>
        <v>0</v>
      </c>
      <c r="X35" s="117"/>
      <c r="Y35" s="109">
        <v>9</v>
      </c>
      <c r="Z35" s="109">
        <v>24</v>
      </c>
      <c r="AA35" s="109">
        <v>12</v>
      </c>
      <c r="AB35" s="117"/>
      <c r="AC35" s="118">
        <f t="shared" si="3"/>
        <v>12628.224</v>
      </c>
      <c r="AD35" s="118">
        <f t="shared" si="4"/>
        <v>0</v>
      </c>
      <c r="AE35" s="118">
        <f t="shared" si="2"/>
        <v>12628.224</v>
      </c>
      <c r="AF35"/>
    </row>
    <row r="36" spans="1:32" ht="24.95" customHeight="1" x14ac:dyDescent="0.4">
      <c r="A36" s="105">
        <v>33</v>
      </c>
      <c r="B36" s="106" t="s">
        <v>235</v>
      </c>
      <c r="C36" s="106" t="s">
        <v>141</v>
      </c>
      <c r="D36" s="106" t="s">
        <v>77</v>
      </c>
      <c r="E36" s="106" t="s">
        <v>303</v>
      </c>
      <c r="F36" s="106" t="s">
        <v>309</v>
      </c>
      <c r="G36" s="106">
        <v>42</v>
      </c>
      <c r="H36" s="107">
        <v>1</v>
      </c>
      <c r="I36" s="108">
        <v>2</v>
      </c>
      <c r="J36" s="109">
        <v>2</v>
      </c>
      <c r="K36" s="110"/>
      <c r="L36" s="111"/>
      <c r="M36" s="111"/>
      <c r="N36" s="112" t="s">
        <v>80</v>
      </c>
      <c r="O36" s="112">
        <v>5000</v>
      </c>
      <c r="P36" s="112"/>
      <c r="Q36" s="111"/>
      <c r="R36" s="113">
        <v>1</v>
      </c>
      <c r="S36" s="114"/>
      <c r="T36" s="115"/>
      <c r="U36" s="115"/>
      <c r="V36" s="116">
        <f t="shared" si="0"/>
        <v>0</v>
      </c>
      <c r="W36" s="116">
        <f t="shared" si="1"/>
        <v>0</v>
      </c>
      <c r="X36" s="117"/>
      <c r="Y36" s="109">
        <v>9</v>
      </c>
      <c r="Z36" s="109">
        <v>24</v>
      </c>
      <c r="AA36" s="109">
        <v>12</v>
      </c>
      <c r="AB36" s="117"/>
      <c r="AC36" s="118">
        <f t="shared" si="3"/>
        <v>6314.1120000000001</v>
      </c>
      <c r="AD36" s="118">
        <f t="shared" si="4"/>
        <v>0</v>
      </c>
      <c r="AE36" s="118">
        <f t="shared" si="2"/>
        <v>6314.1120000000001</v>
      </c>
      <c r="AF36"/>
    </row>
    <row r="37" spans="1:32" ht="24.95" customHeight="1" x14ac:dyDescent="0.4">
      <c r="A37" s="105">
        <v>34</v>
      </c>
      <c r="B37" s="106" t="s">
        <v>235</v>
      </c>
      <c r="C37" s="106" t="s">
        <v>330</v>
      </c>
      <c r="D37" s="106" t="s">
        <v>77</v>
      </c>
      <c r="E37" s="106" t="s">
        <v>102</v>
      </c>
      <c r="F37" s="106" t="s">
        <v>104</v>
      </c>
      <c r="G37" s="106">
        <v>14</v>
      </c>
      <c r="H37" s="107">
        <v>2</v>
      </c>
      <c r="I37" s="108">
        <v>1</v>
      </c>
      <c r="J37" s="109">
        <v>2</v>
      </c>
      <c r="K37" s="110"/>
      <c r="L37" s="111"/>
      <c r="M37" s="111"/>
      <c r="N37" s="112" t="s">
        <v>80</v>
      </c>
      <c r="O37" s="112">
        <v>700</v>
      </c>
      <c r="P37" s="112"/>
      <c r="Q37" s="111"/>
      <c r="R37" s="113">
        <v>2</v>
      </c>
      <c r="S37" s="114"/>
      <c r="T37" s="115"/>
      <c r="U37" s="115"/>
      <c r="V37" s="116">
        <f t="shared" si="0"/>
        <v>0</v>
      </c>
      <c r="W37" s="116">
        <f t="shared" si="1"/>
        <v>0</v>
      </c>
      <c r="X37" s="117"/>
      <c r="Y37" s="109">
        <v>9</v>
      </c>
      <c r="Z37" s="109">
        <v>24</v>
      </c>
      <c r="AA37" s="109">
        <v>12</v>
      </c>
      <c r="AB37" s="117"/>
      <c r="AC37" s="118">
        <f t="shared" si="3"/>
        <v>2104.7039999999997</v>
      </c>
      <c r="AD37" s="118">
        <f t="shared" si="4"/>
        <v>0</v>
      </c>
      <c r="AE37" s="118">
        <f t="shared" si="2"/>
        <v>2104.7039999999997</v>
      </c>
      <c r="AF37"/>
    </row>
    <row r="38" spans="1:32" ht="24.95" customHeight="1" x14ac:dyDescent="0.4">
      <c r="A38" s="105">
        <v>35</v>
      </c>
      <c r="B38" s="106" t="s">
        <v>235</v>
      </c>
      <c r="C38" s="106" t="s">
        <v>165</v>
      </c>
      <c r="D38" s="106" t="s">
        <v>77</v>
      </c>
      <c r="E38" s="106" t="s">
        <v>303</v>
      </c>
      <c r="F38" s="106" t="s">
        <v>308</v>
      </c>
      <c r="G38" s="106">
        <v>42</v>
      </c>
      <c r="H38" s="107">
        <v>11</v>
      </c>
      <c r="I38" s="108">
        <v>2</v>
      </c>
      <c r="J38" s="109">
        <v>22</v>
      </c>
      <c r="K38" s="110"/>
      <c r="L38" s="111"/>
      <c r="M38" s="111"/>
      <c r="N38" s="112" t="s">
        <v>80</v>
      </c>
      <c r="O38" s="112">
        <v>2500</v>
      </c>
      <c r="P38" s="112"/>
      <c r="Q38" s="111"/>
      <c r="R38" s="113">
        <v>22</v>
      </c>
      <c r="S38" s="114"/>
      <c r="T38" s="115"/>
      <c r="U38" s="115"/>
      <c r="V38" s="116">
        <f t="shared" si="0"/>
        <v>0</v>
      </c>
      <c r="W38" s="116">
        <f t="shared" si="1"/>
        <v>0</v>
      </c>
      <c r="X38" s="117"/>
      <c r="Y38" s="109">
        <v>9</v>
      </c>
      <c r="Z38" s="109">
        <v>24</v>
      </c>
      <c r="AA38" s="109">
        <v>12</v>
      </c>
      <c r="AB38" s="117"/>
      <c r="AC38" s="118">
        <f t="shared" si="3"/>
        <v>69455.231999999989</v>
      </c>
      <c r="AD38" s="118">
        <f t="shared" si="4"/>
        <v>0</v>
      </c>
      <c r="AE38" s="118">
        <f t="shared" si="2"/>
        <v>69455.231999999989</v>
      </c>
      <c r="AF38"/>
    </row>
    <row r="39" spans="1:32" ht="24.95" customHeight="1" x14ac:dyDescent="0.4">
      <c r="A39" s="105">
        <v>36</v>
      </c>
      <c r="B39" s="106" t="s">
        <v>235</v>
      </c>
      <c r="C39" s="106" t="s">
        <v>165</v>
      </c>
      <c r="D39" s="106" t="s">
        <v>77</v>
      </c>
      <c r="E39" s="106" t="s">
        <v>303</v>
      </c>
      <c r="F39" s="106" t="s">
        <v>309</v>
      </c>
      <c r="G39" s="106">
        <v>42</v>
      </c>
      <c r="H39" s="107">
        <v>2</v>
      </c>
      <c r="I39" s="108">
        <v>2</v>
      </c>
      <c r="J39" s="109">
        <v>4</v>
      </c>
      <c r="K39" s="110"/>
      <c r="L39" s="111"/>
      <c r="M39" s="111"/>
      <c r="N39" s="112" t="s">
        <v>80</v>
      </c>
      <c r="O39" s="112">
        <v>5000</v>
      </c>
      <c r="P39" s="112"/>
      <c r="Q39" s="111"/>
      <c r="R39" s="113">
        <v>2</v>
      </c>
      <c r="S39" s="114"/>
      <c r="T39" s="115"/>
      <c r="U39" s="115"/>
      <c r="V39" s="116">
        <f t="shared" si="0"/>
        <v>0</v>
      </c>
      <c r="W39" s="116">
        <f t="shared" si="1"/>
        <v>0</v>
      </c>
      <c r="X39" s="117"/>
      <c r="Y39" s="109">
        <v>9</v>
      </c>
      <c r="Z39" s="109">
        <v>24</v>
      </c>
      <c r="AA39" s="109">
        <v>12</v>
      </c>
      <c r="AB39" s="117"/>
      <c r="AC39" s="118">
        <f t="shared" si="3"/>
        <v>12628.224</v>
      </c>
      <c r="AD39" s="118">
        <f t="shared" si="4"/>
        <v>0</v>
      </c>
      <c r="AE39" s="118">
        <f t="shared" si="2"/>
        <v>12628.224</v>
      </c>
      <c r="AF39"/>
    </row>
    <row r="40" spans="1:32" ht="24.95" customHeight="1" x14ac:dyDescent="0.4">
      <c r="A40" s="105">
        <v>37</v>
      </c>
      <c r="B40" s="106" t="s">
        <v>235</v>
      </c>
      <c r="C40" s="106" t="s">
        <v>331</v>
      </c>
      <c r="D40" s="106" t="s">
        <v>77</v>
      </c>
      <c r="E40" s="106" t="s">
        <v>303</v>
      </c>
      <c r="F40" s="106" t="s">
        <v>332</v>
      </c>
      <c r="G40" s="106">
        <v>42</v>
      </c>
      <c r="H40" s="106">
        <v>2</v>
      </c>
      <c r="I40" s="108">
        <v>1</v>
      </c>
      <c r="J40" s="109">
        <v>2</v>
      </c>
      <c r="K40" s="110"/>
      <c r="L40" s="111"/>
      <c r="M40" s="111"/>
      <c r="N40" s="112" t="s">
        <v>80</v>
      </c>
      <c r="O40" s="112">
        <v>2500</v>
      </c>
      <c r="P40" s="112"/>
      <c r="Q40" s="111"/>
      <c r="R40" s="113">
        <v>2</v>
      </c>
      <c r="S40" s="114"/>
      <c r="T40" s="115"/>
      <c r="U40" s="115"/>
      <c r="V40" s="116">
        <f t="shared" si="0"/>
        <v>0</v>
      </c>
      <c r="W40" s="116">
        <f t="shared" si="1"/>
        <v>0</v>
      </c>
      <c r="X40" s="117"/>
      <c r="Y40" s="109">
        <v>9</v>
      </c>
      <c r="Z40" s="109">
        <v>24</v>
      </c>
      <c r="AA40" s="109">
        <v>12</v>
      </c>
      <c r="AB40" s="117"/>
      <c r="AC40" s="118">
        <f t="shared" si="3"/>
        <v>6314.1120000000001</v>
      </c>
      <c r="AD40" s="118">
        <f t="shared" si="4"/>
        <v>0</v>
      </c>
      <c r="AE40" s="118">
        <f t="shared" si="2"/>
        <v>6314.1120000000001</v>
      </c>
      <c r="AF40"/>
    </row>
    <row r="41" spans="1:32" ht="24.95" customHeight="1" x14ac:dyDescent="0.4">
      <c r="A41" s="105">
        <v>38</v>
      </c>
      <c r="B41" s="106" t="s">
        <v>235</v>
      </c>
      <c r="C41" s="106" t="s">
        <v>333</v>
      </c>
      <c r="D41" s="106" t="s">
        <v>77</v>
      </c>
      <c r="E41" s="106" t="s">
        <v>303</v>
      </c>
      <c r="F41" s="106" t="s">
        <v>200</v>
      </c>
      <c r="G41" s="106">
        <v>42</v>
      </c>
      <c r="H41" s="106">
        <v>1</v>
      </c>
      <c r="I41" s="108">
        <v>2</v>
      </c>
      <c r="J41" s="109">
        <v>2</v>
      </c>
      <c r="K41" s="110"/>
      <c r="L41" s="111"/>
      <c r="M41" s="111"/>
      <c r="N41" s="112" t="s">
        <v>80</v>
      </c>
      <c r="O41" s="112">
        <v>5100</v>
      </c>
      <c r="P41" s="112"/>
      <c r="Q41" s="111"/>
      <c r="R41" s="113">
        <v>1</v>
      </c>
      <c r="S41" s="114"/>
      <c r="T41" s="115"/>
      <c r="U41" s="115"/>
      <c r="V41" s="116">
        <f t="shared" si="0"/>
        <v>0</v>
      </c>
      <c r="W41" s="116">
        <f t="shared" si="1"/>
        <v>0</v>
      </c>
      <c r="X41" s="117"/>
      <c r="Y41" s="109">
        <v>9</v>
      </c>
      <c r="Z41" s="109">
        <v>24</v>
      </c>
      <c r="AA41" s="109">
        <v>12</v>
      </c>
      <c r="AB41" s="117"/>
      <c r="AC41" s="118">
        <f t="shared" si="3"/>
        <v>6314.1120000000001</v>
      </c>
      <c r="AD41" s="118">
        <f t="shared" si="4"/>
        <v>0</v>
      </c>
      <c r="AE41" s="118">
        <f t="shared" si="2"/>
        <v>6314.1120000000001</v>
      </c>
      <c r="AF41"/>
    </row>
    <row r="42" spans="1:32" ht="24.95" customHeight="1" x14ac:dyDescent="0.4">
      <c r="A42" s="105">
        <v>39</v>
      </c>
      <c r="B42" s="106" t="s">
        <v>235</v>
      </c>
      <c r="C42" s="106" t="s">
        <v>334</v>
      </c>
      <c r="D42" s="106" t="s">
        <v>77</v>
      </c>
      <c r="E42" s="106" t="s">
        <v>303</v>
      </c>
      <c r="F42" s="106" t="s">
        <v>322</v>
      </c>
      <c r="G42" s="106">
        <v>42</v>
      </c>
      <c r="H42" s="106">
        <v>1</v>
      </c>
      <c r="I42" s="108">
        <v>1</v>
      </c>
      <c r="J42" s="109">
        <v>1</v>
      </c>
      <c r="K42" s="110"/>
      <c r="L42" s="111"/>
      <c r="M42" s="111"/>
      <c r="N42" s="112" t="s">
        <v>80</v>
      </c>
      <c r="O42" s="112">
        <v>2500</v>
      </c>
      <c r="P42" s="112"/>
      <c r="Q42" s="111"/>
      <c r="R42" s="113">
        <v>1</v>
      </c>
      <c r="S42" s="114"/>
      <c r="T42" s="115"/>
      <c r="U42" s="115"/>
      <c r="V42" s="116">
        <f t="shared" si="0"/>
        <v>0</v>
      </c>
      <c r="W42" s="116">
        <f t="shared" si="1"/>
        <v>0</v>
      </c>
      <c r="X42" s="117"/>
      <c r="Y42" s="109">
        <v>9</v>
      </c>
      <c r="Z42" s="109">
        <v>24</v>
      </c>
      <c r="AA42" s="109">
        <v>12</v>
      </c>
      <c r="AB42" s="117"/>
      <c r="AC42" s="118">
        <f t="shared" si="3"/>
        <v>3157.056</v>
      </c>
      <c r="AD42" s="118">
        <f t="shared" si="4"/>
        <v>0</v>
      </c>
      <c r="AE42" s="118">
        <f t="shared" si="2"/>
        <v>3157.056</v>
      </c>
      <c r="AF42"/>
    </row>
    <row r="43" spans="1:32" ht="24.95" customHeight="1" x14ac:dyDescent="0.4">
      <c r="A43" s="105">
        <v>40</v>
      </c>
      <c r="B43" s="106" t="s">
        <v>235</v>
      </c>
      <c r="C43" s="106" t="s">
        <v>335</v>
      </c>
      <c r="D43" s="106" t="s">
        <v>77</v>
      </c>
      <c r="E43" s="106" t="s">
        <v>303</v>
      </c>
      <c r="F43" s="106" t="s">
        <v>308</v>
      </c>
      <c r="G43" s="106">
        <v>42</v>
      </c>
      <c r="H43" s="106">
        <v>13</v>
      </c>
      <c r="I43" s="108">
        <v>2</v>
      </c>
      <c r="J43" s="109">
        <v>26</v>
      </c>
      <c r="K43" s="110"/>
      <c r="L43" s="111"/>
      <c r="M43" s="111"/>
      <c r="N43" s="112" t="s">
        <v>80</v>
      </c>
      <c r="O43" s="112">
        <v>2500</v>
      </c>
      <c r="P43" s="112"/>
      <c r="Q43" s="111"/>
      <c r="R43" s="113">
        <v>26</v>
      </c>
      <c r="S43" s="114"/>
      <c r="T43" s="115"/>
      <c r="U43" s="115"/>
      <c r="V43" s="116">
        <f t="shared" si="0"/>
        <v>0</v>
      </c>
      <c r="W43" s="116">
        <f t="shared" si="1"/>
        <v>0</v>
      </c>
      <c r="X43" s="117"/>
      <c r="Y43" s="109">
        <v>9</v>
      </c>
      <c r="Z43" s="109">
        <v>24</v>
      </c>
      <c r="AA43" s="109">
        <v>12</v>
      </c>
      <c r="AB43" s="117"/>
      <c r="AC43" s="118">
        <f t="shared" si="3"/>
        <v>82083.456000000006</v>
      </c>
      <c r="AD43" s="118">
        <f t="shared" si="4"/>
        <v>0</v>
      </c>
      <c r="AE43" s="118">
        <f t="shared" si="2"/>
        <v>82083.456000000006</v>
      </c>
      <c r="AF43"/>
    </row>
    <row r="44" spans="1:32" ht="24.95" customHeight="1" x14ac:dyDescent="0.4">
      <c r="A44" s="105">
        <v>41</v>
      </c>
      <c r="B44" s="106" t="s">
        <v>235</v>
      </c>
      <c r="C44" s="106" t="s">
        <v>335</v>
      </c>
      <c r="D44" s="106" t="s">
        <v>77</v>
      </c>
      <c r="E44" s="106" t="s">
        <v>303</v>
      </c>
      <c r="F44" s="106" t="s">
        <v>308</v>
      </c>
      <c r="G44" s="106">
        <v>42</v>
      </c>
      <c r="H44" s="106">
        <v>2</v>
      </c>
      <c r="I44" s="108">
        <v>2</v>
      </c>
      <c r="J44" s="109">
        <v>4</v>
      </c>
      <c r="K44" s="110"/>
      <c r="L44" s="111"/>
      <c r="M44" s="111"/>
      <c r="N44" s="112" t="s">
        <v>80</v>
      </c>
      <c r="O44" s="112">
        <v>2500</v>
      </c>
      <c r="P44" s="112"/>
      <c r="Q44" s="111"/>
      <c r="R44" s="113">
        <v>4</v>
      </c>
      <c r="S44" s="114"/>
      <c r="T44" s="115"/>
      <c r="U44" s="115"/>
      <c r="V44" s="116">
        <f t="shared" si="0"/>
        <v>0</v>
      </c>
      <c r="W44" s="116">
        <f t="shared" si="1"/>
        <v>0</v>
      </c>
      <c r="X44" s="117"/>
      <c r="Y44" s="109">
        <v>9</v>
      </c>
      <c r="Z44" s="109">
        <v>24</v>
      </c>
      <c r="AA44" s="109">
        <v>12</v>
      </c>
      <c r="AB44" s="117"/>
      <c r="AC44" s="118">
        <f t="shared" si="3"/>
        <v>12628.224</v>
      </c>
      <c r="AD44" s="118">
        <f t="shared" si="4"/>
        <v>0</v>
      </c>
      <c r="AE44" s="118">
        <f t="shared" si="2"/>
        <v>12628.224</v>
      </c>
      <c r="AF44"/>
    </row>
    <row r="45" spans="1:32" ht="24.95" customHeight="1" x14ac:dyDescent="0.4">
      <c r="A45" s="105">
        <v>42</v>
      </c>
      <c r="B45" s="106" t="s">
        <v>77</v>
      </c>
      <c r="C45" s="106" t="s">
        <v>336</v>
      </c>
      <c r="D45" s="106" t="s">
        <v>77</v>
      </c>
      <c r="E45" s="106" t="s">
        <v>303</v>
      </c>
      <c r="F45" s="106" t="s">
        <v>337</v>
      </c>
      <c r="G45" s="106">
        <v>42</v>
      </c>
      <c r="H45" s="106">
        <v>4</v>
      </c>
      <c r="I45" s="108">
        <v>1</v>
      </c>
      <c r="J45" s="109">
        <v>4</v>
      </c>
      <c r="K45" s="110"/>
      <c r="L45" s="111"/>
      <c r="M45" s="111"/>
      <c r="N45" s="112" t="s">
        <v>80</v>
      </c>
      <c r="O45" s="112">
        <v>2300</v>
      </c>
      <c r="P45" s="112"/>
      <c r="Q45" s="111"/>
      <c r="R45" s="113">
        <v>4</v>
      </c>
      <c r="S45" s="114"/>
      <c r="T45" s="115"/>
      <c r="U45" s="115"/>
      <c r="V45" s="116">
        <f t="shared" si="0"/>
        <v>0</v>
      </c>
      <c r="W45" s="116">
        <f t="shared" si="1"/>
        <v>0</v>
      </c>
      <c r="X45" s="117"/>
      <c r="Y45" s="109">
        <v>9</v>
      </c>
      <c r="Z45" s="109">
        <v>24</v>
      </c>
      <c r="AA45" s="109">
        <v>12</v>
      </c>
      <c r="AB45" s="117"/>
      <c r="AC45" s="118">
        <f t="shared" si="3"/>
        <v>12628.224</v>
      </c>
      <c r="AD45" s="118">
        <f t="shared" si="4"/>
        <v>0</v>
      </c>
      <c r="AE45" s="118">
        <f t="shared" si="2"/>
        <v>12628.224</v>
      </c>
      <c r="AF45"/>
    </row>
    <row r="46" spans="1:32" ht="24.95" customHeight="1" x14ac:dyDescent="0.4">
      <c r="A46" s="105">
        <v>43</v>
      </c>
      <c r="B46" s="106" t="s">
        <v>77</v>
      </c>
      <c r="C46" s="106" t="s">
        <v>336</v>
      </c>
      <c r="D46" s="106" t="s">
        <v>77</v>
      </c>
      <c r="E46" s="106" t="s">
        <v>303</v>
      </c>
      <c r="F46" s="106" t="s">
        <v>338</v>
      </c>
      <c r="G46" s="106">
        <v>42</v>
      </c>
      <c r="H46" s="106">
        <v>2</v>
      </c>
      <c r="I46" s="108">
        <v>1</v>
      </c>
      <c r="J46" s="109">
        <v>2</v>
      </c>
      <c r="K46" s="110"/>
      <c r="L46" s="111"/>
      <c r="M46" s="111"/>
      <c r="N46" s="112" t="s">
        <v>80</v>
      </c>
      <c r="O46" s="112">
        <v>2300</v>
      </c>
      <c r="P46" s="112"/>
      <c r="Q46" s="111"/>
      <c r="R46" s="113">
        <v>2</v>
      </c>
      <c r="S46" s="114"/>
      <c r="T46" s="115"/>
      <c r="U46" s="115"/>
      <c r="V46" s="116">
        <f t="shared" si="0"/>
        <v>0</v>
      </c>
      <c r="W46" s="116">
        <f t="shared" si="1"/>
        <v>0</v>
      </c>
      <c r="X46" s="117"/>
      <c r="Y46" s="109">
        <v>9</v>
      </c>
      <c r="Z46" s="109">
        <v>24</v>
      </c>
      <c r="AA46" s="109">
        <v>12</v>
      </c>
      <c r="AB46" s="117"/>
      <c r="AC46" s="118">
        <f t="shared" si="3"/>
        <v>6314.1120000000001</v>
      </c>
      <c r="AD46" s="118">
        <f t="shared" si="4"/>
        <v>0</v>
      </c>
      <c r="AE46" s="118">
        <f t="shared" si="2"/>
        <v>6314.1120000000001</v>
      </c>
      <c r="AF46"/>
    </row>
    <row r="47" spans="1:32" ht="24.95" customHeight="1" x14ac:dyDescent="0.4">
      <c r="A47" s="105">
        <v>44</v>
      </c>
      <c r="B47" s="106" t="s">
        <v>77</v>
      </c>
      <c r="C47" s="106" t="s">
        <v>336</v>
      </c>
      <c r="D47" s="106" t="s">
        <v>339</v>
      </c>
      <c r="E47" s="106" t="s">
        <v>77</v>
      </c>
      <c r="F47" s="106" t="s">
        <v>339</v>
      </c>
      <c r="G47" s="106">
        <v>0</v>
      </c>
      <c r="H47" s="106">
        <v>2</v>
      </c>
      <c r="I47" s="108">
        <v>1</v>
      </c>
      <c r="J47" s="109">
        <v>2</v>
      </c>
      <c r="K47" s="110"/>
      <c r="L47" s="111"/>
      <c r="M47" s="111"/>
      <c r="N47" s="112" t="s">
        <v>80</v>
      </c>
      <c r="O47" s="112">
        <v>0</v>
      </c>
      <c r="P47" s="112"/>
      <c r="Q47" s="111"/>
      <c r="R47" s="113">
        <v>2</v>
      </c>
      <c r="S47" s="114"/>
      <c r="T47" s="115"/>
      <c r="U47" s="115"/>
      <c r="V47" s="116">
        <f t="shared" si="0"/>
        <v>0</v>
      </c>
      <c r="W47" s="116">
        <f t="shared" si="1"/>
        <v>0</v>
      </c>
      <c r="X47" s="117"/>
      <c r="Y47" s="109">
        <v>9</v>
      </c>
      <c r="Z47" s="109">
        <v>24</v>
      </c>
      <c r="AA47" s="109">
        <v>12</v>
      </c>
      <c r="AB47" s="117"/>
      <c r="AC47" s="118">
        <f t="shared" si="3"/>
        <v>0</v>
      </c>
      <c r="AD47" s="118">
        <f t="shared" si="4"/>
        <v>0</v>
      </c>
      <c r="AE47" s="118">
        <f t="shared" si="2"/>
        <v>0</v>
      </c>
      <c r="AF47"/>
    </row>
    <row r="48" spans="1:32" ht="24.95" customHeight="1" x14ac:dyDescent="0.4">
      <c r="A48" s="105">
        <v>45</v>
      </c>
      <c r="B48" s="106" t="s">
        <v>77</v>
      </c>
      <c r="C48" s="106" t="s">
        <v>171</v>
      </c>
      <c r="D48" s="106" t="s">
        <v>77</v>
      </c>
      <c r="E48" s="106" t="s">
        <v>100</v>
      </c>
      <c r="F48" s="106" t="s">
        <v>234</v>
      </c>
      <c r="G48" s="106">
        <v>26</v>
      </c>
      <c r="H48" s="106">
        <v>1</v>
      </c>
      <c r="I48" s="108">
        <v>1</v>
      </c>
      <c r="J48" s="109">
        <v>1</v>
      </c>
      <c r="K48" s="110"/>
      <c r="L48" s="111"/>
      <c r="M48" s="111"/>
      <c r="N48" s="112" t="s">
        <v>80</v>
      </c>
      <c r="O48" s="112">
        <v>1000</v>
      </c>
      <c r="P48" s="112"/>
      <c r="Q48" s="111"/>
      <c r="R48" s="113">
        <v>1</v>
      </c>
      <c r="S48" s="114"/>
      <c r="T48" s="115"/>
      <c r="U48" s="115"/>
      <c r="V48" s="116">
        <f t="shared" si="0"/>
        <v>0</v>
      </c>
      <c r="W48" s="116">
        <f t="shared" si="1"/>
        <v>0</v>
      </c>
      <c r="X48" s="117"/>
      <c r="Y48" s="109">
        <v>9</v>
      </c>
      <c r="Z48" s="109">
        <v>24</v>
      </c>
      <c r="AA48" s="109">
        <v>12</v>
      </c>
      <c r="AB48" s="117"/>
      <c r="AC48" s="118">
        <f t="shared" si="3"/>
        <v>1954.3679999999999</v>
      </c>
      <c r="AD48" s="118">
        <f t="shared" si="4"/>
        <v>0</v>
      </c>
      <c r="AE48" s="118">
        <f t="shared" si="2"/>
        <v>1954.3679999999999</v>
      </c>
      <c r="AF48"/>
    </row>
    <row r="49" spans="1:32" ht="36.75" customHeight="1" x14ac:dyDescent="0.4">
      <c r="A49" s="119"/>
      <c r="B49" s="120"/>
      <c r="C49" s="120"/>
      <c r="D49" s="120"/>
      <c r="E49" s="120"/>
      <c r="L49" s="121"/>
      <c r="S49" s="122"/>
      <c r="T49" s="122"/>
      <c r="U49" s="122"/>
      <c r="V49" s="123"/>
      <c r="W49" s="123"/>
      <c r="X49" s="117"/>
      <c r="AB49" s="117"/>
      <c r="AC49" s="124">
        <f>SUM(AC4:AC48)</f>
        <v>587888.92800000007</v>
      </c>
      <c r="AD49" s="124">
        <f>SUM(AD4:AD48)</f>
        <v>0</v>
      </c>
      <c r="AE49" s="124">
        <f>SUM(AE4:AE48)</f>
        <v>587888.92800000007</v>
      </c>
      <c r="AF49"/>
    </row>
    <row r="51" spans="1:32" x14ac:dyDescent="0.4">
      <c r="U51" s="126" t="s">
        <v>115</v>
      </c>
      <c r="V51" s="127"/>
      <c r="W51" s="128"/>
      <c r="X51" s="129">
        <f>SUM(V4:V48)</f>
        <v>0</v>
      </c>
    </row>
    <row r="52" spans="1:32" x14ac:dyDescent="0.4">
      <c r="U52" s="126" t="s">
        <v>116</v>
      </c>
      <c r="V52" s="127"/>
      <c r="W52" s="128"/>
      <c r="X52" s="129">
        <f>SUM(W4:W48)</f>
        <v>0</v>
      </c>
    </row>
    <row r="53" spans="1:32" x14ac:dyDescent="0.4">
      <c r="U53" s="126" t="s">
        <v>32</v>
      </c>
      <c r="V53" s="127"/>
      <c r="W53" s="128"/>
      <c r="X53" s="130"/>
    </row>
    <row r="54" spans="1:32" x14ac:dyDescent="0.4">
      <c r="U54" s="126" t="s">
        <v>33</v>
      </c>
      <c r="V54" s="127"/>
      <c r="W54" s="128"/>
      <c r="X54" s="130"/>
    </row>
    <row r="55" spans="1:32" x14ac:dyDescent="0.4">
      <c r="U55" s="126" t="s">
        <v>117</v>
      </c>
      <c r="V55" s="127"/>
      <c r="W55" s="128"/>
      <c r="X55" s="130"/>
    </row>
    <row r="56" spans="1:32" x14ac:dyDescent="0.4">
      <c r="U56" s="126" t="s">
        <v>118</v>
      </c>
      <c r="V56" s="127"/>
      <c r="W56" s="128"/>
      <c r="X56" s="130"/>
    </row>
    <row r="57" spans="1:32" x14ac:dyDescent="0.4">
      <c r="U57" s="126" t="s">
        <v>119</v>
      </c>
      <c r="V57" s="127"/>
      <c r="W57" s="128"/>
      <c r="X57" s="129">
        <f>SUM(X51:X56)</f>
        <v>0</v>
      </c>
    </row>
    <row r="58" spans="1:32" x14ac:dyDescent="0.4">
      <c r="U58" s="126" t="s">
        <v>120</v>
      </c>
      <c r="V58" s="127"/>
      <c r="W58" s="128"/>
      <c r="X58" s="129">
        <f>X57*1.1</f>
        <v>0</v>
      </c>
    </row>
  </sheetData>
  <autoFilter ref="A3:AF3"/>
  <mergeCells count="13">
    <mergeCell ref="U58:W58"/>
    <mergeCell ref="U52:W52"/>
    <mergeCell ref="U53:W53"/>
    <mergeCell ref="U54:W54"/>
    <mergeCell ref="U55:W55"/>
    <mergeCell ref="U56:W56"/>
    <mergeCell ref="U57:W57"/>
    <mergeCell ref="E2:J2"/>
    <mergeCell ref="L2:R2"/>
    <mergeCell ref="Y2:AA2"/>
    <mergeCell ref="AC2:AD2"/>
    <mergeCell ref="AE2:AE3"/>
    <mergeCell ref="U51:W51"/>
  </mergeCells>
  <phoneticPr fontId="4"/>
  <conditionalFormatting sqref="B4:J48 L4:R48">
    <cfRule type="containsBlanks" dxfId="3" priority="2">
      <formula>LEN(TRIM(B4))=0</formula>
    </cfRule>
  </conditionalFormatting>
  <conditionalFormatting sqref="Y4:AA48">
    <cfRule type="containsBlanks" dxfId="2" priority="1">
      <formula>LEN(TRIM(Y4))=0</formula>
    </cfRule>
  </conditionalFormatting>
  <dataValidations count="1">
    <dataValidation type="list" allowBlank="1" showInputMessage="1" showErrorMessage="1" sqref="L4:L48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26"/>
  <sheetViews>
    <sheetView showGridLines="0" view="pageBreakPreview" zoomScale="67" zoomScaleNormal="100" zoomScaleSheetLayoutView="85" workbookViewId="0">
      <pane xSplit="3" ySplit="3" topLeftCell="F4" activePane="bottomRight" state="frozen"/>
      <selection activeCell="A8" sqref="A8:E8"/>
      <selection pane="topRight" activeCell="A8" sqref="A8:E8"/>
      <selection pane="bottomLeft" activeCell="A8" sqref="A8:E8"/>
      <selection pane="bottomRight" activeCell="A8" sqref="A8:E8"/>
    </sheetView>
  </sheetViews>
  <sheetFormatPr defaultRowHeight="18.75" x14ac:dyDescent="0.4"/>
  <cols>
    <col min="1" max="1" width="4" style="70" customWidth="1"/>
    <col min="2" max="2" width="5.75" style="70" customWidth="1"/>
    <col min="3" max="4" width="15.125" style="70" customWidth="1"/>
    <col min="5" max="5" width="13.75" style="70" customWidth="1"/>
    <col min="6" max="6" width="34.5" style="70" customWidth="1"/>
    <col min="7" max="7" width="8.125" style="70" customWidth="1"/>
    <col min="8" max="8" width="6.25" style="70" customWidth="1"/>
    <col min="9" max="9" width="13.5" style="70" customWidth="1"/>
    <col min="10" max="10" width="7" style="70" customWidth="1"/>
    <col min="11" max="11" width="3" customWidth="1"/>
    <col min="12" max="12" width="15.375" customWidth="1"/>
    <col min="13" max="13" width="31" style="71" customWidth="1"/>
    <col min="14" max="17" width="13.125" style="71" customWidth="1"/>
    <col min="18" max="18" width="13.125" style="72" customWidth="1"/>
    <col min="19" max="19" width="5" style="72" customWidth="1"/>
    <col min="20" max="23" width="11.125" style="125" customWidth="1"/>
    <col min="24" max="24" width="11.25" style="125" bestFit="1" customWidth="1"/>
    <col min="25" max="25" width="7.875" customWidth="1"/>
    <col min="26" max="28" width="7.125" style="70" customWidth="1"/>
    <col min="29" max="29" width="14.375" bestFit="1" customWidth="1"/>
    <col min="30" max="30" width="13.375" style="78" bestFit="1" customWidth="1"/>
    <col min="31" max="31" width="20.125" bestFit="1" customWidth="1"/>
    <col min="32" max="32" width="24.125" style="78" customWidth="1"/>
    <col min="34" max="44" width="15.875" customWidth="1"/>
    <col min="45" max="45" width="12.625" bestFit="1" customWidth="1"/>
  </cols>
  <sheetData>
    <row r="1" spans="1:32" ht="24.95" customHeight="1" x14ac:dyDescent="0.4">
      <c r="A1" s="68" t="s">
        <v>340</v>
      </c>
      <c r="B1" s="69"/>
      <c r="C1" s="69"/>
      <c r="D1" s="69"/>
      <c r="E1" s="69"/>
      <c r="F1" s="69"/>
      <c r="G1" s="69"/>
      <c r="H1" s="69"/>
      <c r="T1" s="73"/>
      <c r="U1" s="73"/>
      <c r="V1" s="73"/>
      <c r="W1" s="73"/>
      <c r="X1" s="74"/>
      <c r="Z1" s="75" t="s">
        <v>44</v>
      </c>
      <c r="AA1" s="75"/>
      <c r="AB1" s="76">
        <v>29</v>
      </c>
      <c r="AC1" t="s">
        <v>45</v>
      </c>
      <c r="AD1" s="77"/>
    </row>
    <row r="2" spans="1:32" ht="27" customHeight="1" x14ac:dyDescent="0.4">
      <c r="A2" s="69"/>
      <c r="B2" s="69"/>
      <c r="C2" s="69"/>
      <c r="D2" s="69"/>
      <c r="E2" s="79" t="s">
        <v>46</v>
      </c>
      <c r="F2" s="80"/>
      <c r="G2" s="80"/>
      <c r="H2" s="80"/>
      <c r="I2" s="80"/>
      <c r="J2" s="81"/>
      <c r="L2" s="82" t="s">
        <v>47</v>
      </c>
      <c r="M2" s="83"/>
      <c r="N2" s="83"/>
      <c r="O2" s="83"/>
      <c r="P2" s="83"/>
      <c r="Q2" s="83"/>
      <c r="R2" s="84"/>
      <c r="T2" s="85"/>
      <c r="U2" s="85"/>
      <c r="V2" s="85"/>
      <c r="W2" s="85"/>
      <c r="X2"/>
      <c r="Y2" s="86" t="s">
        <v>48</v>
      </c>
      <c r="Z2" s="87"/>
      <c r="AA2" s="88"/>
      <c r="AC2" s="89" t="s">
        <v>49</v>
      </c>
      <c r="AD2" s="90"/>
      <c r="AE2" s="91" t="s">
        <v>50</v>
      </c>
      <c r="AF2"/>
    </row>
    <row r="3" spans="1:32" ht="37.5" customHeight="1" thickBot="1" x14ac:dyDescent="0.45">
      <c r="A3" s="92" t="s">
        <v>51</v>
      </c>
      <c r="B3" s="92" t="s">
        <v>52</v>
      </c>
      <c r="C3" s="92" t="s">
        <v>53</v>
      </c>
      <c r="D3" s="92" t="s">
        <v>54</v>
      </c>
      <c r="E3" s="93" t="s">
        <v>55</v>
      </c>
      <c r="F3" s="93" t="s">
        <v>56</v>
      </c>
      <c r="G3" s="93" t="s">
        <v>57</v>
      </c>
      <c r="H3" s="94" t="s">
        <v>58</v>
      </c>
      <c r="I3" s="94" t="s">
        <v>59</v>
      </c>
      <c r="J3" s="94" t="s">
        <v>60</v>
      </c>
      <c r="K3" s="95"/>
      <c r="L3" s="96" t="s">
        <v>61</v>
      </c>
      <c r="M3" s="96" t="s">
        <v>62</v>
      </c>
      <c r="N3" s="96" t="s">
        <v>63</v>
      </c>
      <c r="O3" s="97" t="s">
        <v>64</v>
      </c>
      <c r="P3" s="97" t="s">
        <v>65</v>
      </c>
      <c r="Q3" s="96" t="s">
        <v>66</v>
      </c>
      <c r="R3" s="98" t="s">
        <v>67</v>
      </c>
      <c r="S3" s="99"/>
      <c r="T3" s="100" t="s">
        <v>68</v>
      </c>
      <c r="U3" s="101" t="s">
        <v>69</v>
      </c>
      <c r="V3" s="101" t="s">
        <v>70</v>
      </c>
      <c r="W3" s="101" t="s">
        <v>71</v>
      </c>
      <c r="X3"/>
      <c r="Y3" s="102" t="s">
        <v>72</v>
      </c>
      <c r="Z3" s="102" t="s">
        <v>73</v>
      </c>
      <c r="AA3" s="102" t="s">
        <v>74</v>
      </c>
      <c r="AB3"/>
      <c r="AC3" s="103" t="s">
        <v>46</v>
      </c>
      <c r="AD3" s="103" t="s">
        <v>47</v>
      </c>
      <c r="AE3" s="104"/>
      <c r="AF3"/>
    </row>
    <row r="4" spans="1:32" ht="24.95" customHeight="1" thickTop="1" x14ac:dyDescent="0.4">
      <c r="A4" s="105">
        <v>1</v>
      </c>
      <c r="B4" s="106" t="s">
        <v>77</v>
      </c>
      <c r="C4" s="106" t="s">
        <v>105</v>
      </c>
      <c r="D4" s="106" t="s">
        <v>77</v>
      </c>
      <c r="E4" s="106" t="s">
        <v>78</v>
      </c>
      <c r="F4" s="106" t="s">
        <v>341</v>
      </c>
      <c r="G4" s="106">
        <v>42</v>
      </c>
      <c r="H4" s="107">
        <v>2</v>
      </c>
      <c r="I4" s="108">
        <v>1</v>
      </c>
      <c r="J4" s="109">
        <v>2</v>
      </c>
      <c r="K4" s="110"/>
      <c r="L4" s="111"/>
      <c r="M4" s="111"/>
      <c r="N4" s="112" t="s">
        <v>80</v>
      </c>
      <c r="O4" s="112">
        <v>2500</v>
      </c>
      <c r="P4" s="112"/>
      <c r="Q4" s="111"/>
      <c r="R4" s="113">
        <v>2</v>
      </c>
      <c r="S4" s="114"/>
      <c r="T4" s="115"/>
      <c r="U4" s="115"/>
      <c r="V4" s="116">
        <f t="shared" ref="V4:V16" si="0">T4*R4</f>
        <v>0</v>
      </c>
      <c r="W4" s="116">
        <f t="shared" ref="W4:W16" si="1">U4*R4</f>
        <v>0</v>
      </c>
      <c r="X4" s="117"/>
      <c r="Y4" s="109">
        <v>9</v>
      </c>
      <c r="Z4" s="109">
        <v>24</v>
      </c>
      <c r="AA4" s="109">
        <v>12</v>
      </c>
      <c r="AB4" s="117"/>
      <c r="AC4" s="118">
        <f>G4*J4*Y4*Z4*AA4/1000*$AB$1</f>
        <v>6314.1120000000001</v>
      </c>
      <c r="AD4" s="118">
        <f>Q4*R4*Y4*Z4*AA4/1000*$AB$1</f>
        <v>0</v>
      </c>
      <c r="AE4" s="118">
        <f t="shared" ref="AE4:AE16" si="2">AC4-AD4</f>
        <v>6314.1120000000001</v>
      </c>
      <c r="AF4"/>
    </row>
    <row r="5" spans="1:32" ht="24.95" customHeight="1" x14ac:dyDescent="0.4">
      <c r="A5" s="105">
        <v>2</v>
      </c>
      <c r="B5" s="106" t="s">
        <v>77</v>
      </c>
      <c r="C5" s="106" t="s">
        <v>99</v>
      </c>
      <c r="D5" s="106" t="s">
        <v>77</v>
      </c>
      <c r="E5" s="106" t="s">
        <v>78</v>
      </c>
      <c r="F5" s="106" t="s">
        <v>245</v>
      </c>
      <c r="G5" s="106">
        <v>42</v>
      </c>
      <c r="H5" s="107">
        <v>1</v>
      </c>
      <c r="I5" s="108">
        <v>1</v>
      </c>
      <c r="J5" s="109">
        <v>1</v>
      </c>
      <c r="K5" s="110"/>
      <c r="L5" s="111"/>
      <c r="M5" s="111"/>
      <c r="N5" s="112" t="s">
        <v>80</v>
      </c>
      <c r="O5" s="112">
        <v>2500</v>
      </c>
      <c r="P5" s="112"/>
      <c r="Q5" s="111"/>
      <c r="R5" s="113">
        <v>1</v>
      </c>
      <c r="S5" s="114"/>
      <c r="T5" s="115"/>
      <c r="U5" s="115"/>
      <c r="V5" s="116">
        <f t="shared" si="0"/>
        <v>0</v>
      </c>
      <c r="W5" s="116">
        <f t="shared" si="1"/>
        <v>0</v>
      </c>
      <c r="X5" s="117"/>
      <c r="Y5" s="109">
        <v>9</v>
      </c>
      <c r="Z5" s="109">
        <v>24</v>
      </c>
      <c r="AA5" s="109">
        <v>12</v>
      </c>
      <c r="AB5" s="117"/>
      <c r="AC5" s="118">
        <f t="shared" ref="AC5:AC16" si="3">G5*J5*Y5*Z5*AA5/1000*$AB$1</f>
        <v>3157.056</v>
      </c>
      <c r="AD5" s="118">
        <f t="shared" ref="AD5:AD16" si="4">Q5*R5*Y5*Z5*AA5/1000*$AB$1</f>
        <v>0</v>
      </c>
      <c r="AE5" s="118">
        <f t="shared" si="2"/>
        <v>3157.056</v>
      </c>
      <c r="AF5"/>
    </row>
    <row r="6" spans="1:32" ht="24.95" customHeight="1" x14ac:dyDescent="0.4">
      <c r="A6" s="105">
        <v>3</v>
      </c>
      <c r="B6" s="106" t="s">
        <v>77</v>
      </c>
      <c r="C6" s="106" t="s">
        <v>99</v>
      </c>
      <c r="D6" s="106" t="s">
        <v>77</v>
      </c>
      <c r="E6" s="106" t="s">
        <v>342</v>
      </c>
      <c r="F6" s="106" t="s">
        <v>103</v>
      </c>
      <c r="G6" s="106">
        <v>60</v>
      </c>
      <c r="H6" s="107">
        <v>1</v>
      </c>
      <c r="I6" s="108">
        <v>1</v>
      </c>
      <c r="J6" s="109">
        <v>1</v>
      </c>
      <c r="K6" s="110"/>
      <c r="L6" s="111"/>
      <c r="M6" s="111"/>
      <c r="N6" s="112" t="s">
        <v>80</v>
      </c>
      <c r="O6" s="112">
        <v>800</v>
      </c>
      <c r="P6" s="112"/>
      <c r="Q6" s="111"/>
      <c r="R6" s="113">
        <v>1</v>
      </c>
      <c r="S6" s="114"/>
      <c r="T6" s="115"/>
      <c r="U6" s="115"/>
      <c r="V6" s="116">
        <f t="shared" si="0"/>
        <v>0</v>
      </c>
      <c r="W6" s="116">
        <f t="shared" si="1"/>
        <v>0</v>
      </c>
      <c r="X6" s="117"/>
      <c r="Y6" s="109">
        <v>9</v>
      </c>
      <c r="Z6" s="109">
        <v>24</v>
      </c>
      <c r="AA6" s="109">
        <v>12</v>
      </c>
      <c r="AB6" s="117"/>
      <c r="AC6" s="118">
        <f t="shared" si="3"/>
        <v>4510.08</v>
      </c>
      <c r="AD6" s="118">
        <f t="shared" si="4"/>
        <v>0</v>
      </c>
      <c r="AE6" s="118">
        <f t="shared" si="2"/>
        <v>4510.08</v>
      </c>
      <c r="AF6"/>
    </row>
    <row r="7" spans="1:32" ht="24.95" customHeight="1" x14ac:dyDescent="0.4">
      <c r="A7" s="105">
        <v>4</v>
      </c>
      <c r="B7" s="106" t="s">
        <v>77</v>
      </c>
      <c r="C7" s="106" t="s">
        <v>343</v>
      </c>
      <c r="D7" s="106" t="s">
        <v>77</v>
      </c>
      <c r="E7" s="106" t="s">
        <v>78</v>
      </c>
      <c r="F7" s="106" t="s">
        <v>242</v>
      </c>
      <c r="G7" s="106">
        <v>42</v>
      </c>
      <c r="H7" s="107">
        <v>2</v>
      </c>
      <c r="I7" s="108">
        <v>2</v>
      </c>
      <c r="J7" s="109">
        <v>4</v>
      </c>
      <c r="K7" s="110"/>
      <c r="L7" s="111"/>
      <c r="M7" s="111"/>
      <c r="N7" s="112" t="s">
        <v>80</v>
      </c>
      <c r="O7" s="112">
        <v>2500</v>
      </c>
      <c r="P7" s="112"/>
      <c r="Q7" s="111"/>
      <c r="R7" s="113">
        <v>4</v>
      </c>
      <c r="S7" s="114"/>
      <c r="T7" s="115"/>
      <c r="U7" s="115"/>
      <c r="V7" s="116">
        <f t="shared" si="0"/>
        <v>0</v>
      </c>
      <c r="W7" s="116">
        <f t="shared" si="1"/>
        <v>0</v>
      </c>
      <c r="X7" s="117"/>
      <c r="Y7" s="109">
        <v>9</v>
      </c>
      <c r="Z7" s="109">
        <v>24</v>
      </c>
      <c r="AA7" s="109">
        <v>12</v>
      </c>
      <c r="AB7" s="117"/>
      <c r="AC7" s="118">
        <f t="shared" si="3"/>
        <v>12628.224</v>
      </c>
      <c r="AD7" s="118">
        <f t="shared" si="4"/>
        <v>0</v>
      </c>
      <c r="AE7" s="118">
        <f t="shared" si="2"/>
        <v>12628.224</v>
      </c>
      <c r="AF7"/>
    </row>
    <row r="8" spans="1:32" ht="24.95" customHeight="1" x14ac:dyDescent="0.4">
      <c r="A8" s="105">
        <v>5</v>
      </c>
      <c r="B8" s="106" t="s">
        <v>77</v>
      </c>
      <c r="C8" s="106" t="s">
        <v>343</v>
      </c>
      <c r="D8" s="106" t="s">
        <v>77</v>
      </c>
      <c r="E8" s="106" t="s">
        <v>78</v>
      </c>
      <c r="F8" s="106" t="s">
        <v>260</v>
      </c>
      <c r="G8" s="106">
        <v>42</v>
      </c>
      <c r="H8" s="107">
        <v>1</v>
      </c>
      <c r="I8" s="108">
        <v>2</v>
      </c>
      <c r="J8" s="109">
        <v>2</v>
      </c>
      <c r="K8" s="110"/>
      <c r="L8" s="111"/>
      <c r="M8" s="111"/>
      <c r="N8" s="112" t="s">
        <v>80</v>
      </c>
      <c r="O8" s="112">
        <v>5200</v>
      </c>
      <c r="P8" s="112"/>
      <c r="Q8" s="111"/>
      <c r="R8" s="113">
        <v>1</v>
      </c>
      <c r="S8" s="114"/>
      <c r="T8" s="115"/>
      <c r="U8" s="115"/>
      <c r="V8" s="116">
        <f t="shared" si="0"/>
        <v>0</v>
      </c>
      <c r="W8" s="116">
        <f t="shared" si="1"/>
        <v>0</v>
      </c>
      <c r="X8" s="117"/>
      <c r="Y8" s="109">
        <v>9</v>
      </c>
      <c r="Z8" s="109">
        <v>24</v>
      </c>
      <c r="AA8" s="109">
        <v>12</v>
      </c>
      <c r="AB8" s="117"/>
      <c r="AC8" s="118">
        <f t="shared" si="3"/>
        <v>6314.1120000000001</v>
      </c>
      <c r="AD8" s="118">
        <f t="shared" si="4"/>
        <v>0</v>
      </c>
      <c r="AE8" s="118">
        <f t="shared" si="2"/>
        <v>6314.1120000000001</v>
      </c>
      <c r="AF8"/>
    </row>
    <row r="9" spans="1:32" ht="24.95" customHeight="1" x14ac:dyDescent="0.4">
      <c r="A9" s="105">
        <v>6</v>
      </c>
      <c r="B9" s="106" t="s">
        <v>77</v>
      </c>
      <c r="C9" s="106" t="s">
        <v>344</v>
      </c>
      <c r="D9" s="106" t="s">
        <v>77</v>
      </c>
      <c r="E9" s="106" t="s">
        <v>78</v>
      </c>
      <c r="F9" s="106" t="s">
        <v>133</v>
      </c>
      <c r="G9" s="106">
        <v>42</v>
      </c>
      <c r="H9" s="107">
        <v>2</v>
      </c>
      <c r="I9" s="108">
        <v>2</v>
      </c>
      <c r="J9" s="109">
        <v>4</v>
      </c>
      <c r="K9" s="110"/>
      <c r="L9" s="111"/>
      <c r="M9" s="111"/>
      <c r="N9" s="112" t="s">
        <v>80</v>
      </c>
      <c r="O9" s="112">
        <v>2500</v>
      </c>
      <c r="P9" s="112"/>
      <c r="Q9" s="111"/>
      <c r="R9" s="113">
        <v>4</v>
      </c>
      <c r="S9" s="114"/>
      <c r="T9" s="115"/>
      <c r="U9" s="115"/>
      <c r="V9" s="116">
        <f t="shared" si="0"/>
        <v>0</v>
      </c>
      <c r="W9" s="116">
        <f t="shared" si="1"/>
        <v>0</v>
      </c>
      <c r="X9" s="117"/>
      <c r="Y9" s="109">
        <v>9</v>
      </c>
      <c r="Z9" s="109">
        <v>24</v>
      </c>
      <c r="AA9" s="109">
        <v>12</v>
      </c>
      <c r="AB9" s="117"/>
      <c r="AC9" s="118">
        <f t="shared" si="3"/>
        <v>12628.224</v>
      </c>
      <c r="AD9" s="118">
        <f t="shared" si="4"/>
        <v>0</v>
      </c>
      <c r="AE9" s="118">
        <f t="shared" si="2"/>
        <v>12628.224</v>
      </c>
      <c r="AF9"/>
    </row>
    <row r="10" spans="1:32" ht="24.95" customHeight="1" x14ac:dyDescent="0.4">
      <c r="A10" s="105">
        <v>7</v>
      </c>
      <c r="B10" s="106" t="s">
        <v>77</v>
      </c>
      <c r="C10" s="106" t="s">
        <v>344</v>
      </c>
      <c r="D10" s="106" t="s">
        <v>77</v>
      </c>
      <c r="E10" s="106" t="s">
        <v>78</v>
      </c>
      <c r="F10" s="106" t="s">
        <v>134</v>
      </c>
      <c r="G10" s="106">
        <v>42</v>
      </c>
      <c r="H10" s="107">
        <v>1</v>
      </c>
      <c r="I10" s="108">
        <v>2</v>
      </c>
      <c r="J10" s="109">
        <v>2</v>
      </c>
      <c r="K10" s="110"/>
      <c r="L10" s="111"/>
      <c r="M10" s="111"/>
      <c r="N10" s="112" t="s">
        <v>80</v>
      </c>
      <c r="O10" s="112">
        <v>4900</v>
      </c>
      <c r="P10" s="112"/>
      <c r="Q10" s="111"/>
      <c r="R10" s="113">
        <v>1</v>
      </c>
      <c r="S10" s="114"/>
      <c r="T10" s="115"/>
      <c r="U10" s="115"/>
      <c r="V10" s="116">
        <f t="shared" si="0"/>
        <v>0</v>
      </c>
      <c r="W10" s="116">
        <f t="shared" si="1"/>
        <v>0</v>
      </c>
      <c r="X10" s="117"/>
      <c r="Y10" s="109">
        <v>9</v>
      </c>
      <c r="Z10" s="109">
        <v>24</v>
      </c>
      <c r="AA10" s="109">
        <v>12</v>
      </c>
      <c r="AB10" s="117"/>
      <c r="AC10" s="118">
        <f t="shared" si="3"/>
        <v>6314.1120000000001</v>
      </c>
      <c r="AD10" s="118">
        <f t="shared" si="4"/>
        <v>0</v>
      </c>
      <c r="AE10" s="118">
        <f t="shared" si="2"/>
        <v>6314.1120000000001</v>
      </c>
      <c r="AF10"/>
    </row>
    <row r="11" spans="1:32" ht="24.95" customHeight="1" x14ac:dyDescent="0.4">
      <c r="A11" s="105">
        <v>8</v>
      </c>
      <c r="B11" s="106" t="s">
        <v>77</v>
      </c>
      <c r="C11" s="106" t="s">
        <v>345</v>
      </c>
      <c r="D11" s="106" t="s">
        <v>77</v>
      </c>
      <c r="E11" s="106" t="s">
        <v>78</v>
      </c>
      <c r="F11" s="106" t="s">
        <v>106</v>
      </c>
      <c r="G11" s="106">
        <v>42</v>
      </c>
      <c r="H11" s="107">
        <v>3</v>
      </c>
      <c r="I11" s="108">
        <v>2</v>
      </c>
      <c r="J11" s="109">
        <v>6</v>
      </c>
      <c r="K11" s="110"/>
      <c r="L11" s="111"/>
      <c r="M11" s="111"/>
      <c r="N11" s="112" t="s">
        <v>80</v>
      </c>
      <c r="O11" s="112">
        <v>2500</v>
      </c>
      <c r="P11" s="112"/>
      <c r="Q11" s="111"/>
      <c r="R11" s="113">
        <v>6</v>
      </c>
      <c r="S11" s="114"/>
      <c r="T11" s="115"/>
      <c r="U11" s="115"/>
      <c r="V11" s="116">
        <f t="shared" si="0"/>
        <v>0</v>
      </c>
      <c r="W11" s="116">
        <f t="shared" si="1"/>
        <v>0</v>
      </c>
      <c r="X11" s="117"/>
      <c r="Y11" s="109">
        <v>9</v>
      </c>
      <c r="Z11" s="109">
        <v>24</v>
      </c>
      <c r="AA11" s="109">
        <v>12</v>
      </c>
      <c r="AB11" s="117"/>
      <c r="AC11" s="118">
        <f t="shared" si="3"/>
        <v>18942.335999999999</v>
      </c>
      <c r="AD11" s="118">
        <f t="shared" si="4"/>
        <v>0</v>
      </c>
      <c r="AE11" s="118">
        <f t="shared" si="2"/>
        <v>18942.335999999999</v>
      </c>
      <c r="AF11"/>
    </row>
    <row r="12" spans="1:32" ht="24.95" customHeight="1" x14ac:dyDescent="0.4">
      <c r="A12" s="105">
        <v>9</v>
      </c>
      <c r="B12" s="106" t="s">
        <v>77</v>
      </c>
      <c r="C12" s="106" t="s">
        <v>345</v>
      </c>
      <c r="D12" s="106" t="s">
        <v>77</v>
      </c>
      <c r="E12" s="106" t="s">
        <v>78</v>
      </c>
      <c r="F12" s="106" t="s">
        <v>250</v>
      </c>
      <c r="G12" s="106">
        <v>42</v>
      </c>
      <c r="H12" s="107">
        <v>1</v>
      </c>
      <c r="I12" s="108">
        <v>2</v>
      </c>
      <c r="J12" s="109">
        <v>2</v>
      </c>
      <c r="K12" s="110"/>
      <c r="L12" s="111"/>
      <c r="M12" s="111"/>
      <c r="N12" s="112" t="s">
        <v>80</v>
      </c>
      <c r="O12" s="112">
        <v>5000</v>
      </c>
      <c r="P12" s="112"/>
      <c r="Q12" s="111"/>
      <c r="R12" s="113">
        <v>1</v>
      </c>
      <c r="S12" s="114"/>
      <c r="T12" s="115"/>
      <c r="U12" s="115"/>
      <c r="V12" s="116">
        <f t="shared" si="0"/>
        <v>0</v>
      </c>
      <c r="W12" s="116">
        <f t="shared" si="1"/>
        <v>0</v>
      </c>
      <c r="X12" s="117"/>
      <c r="Y12" s="109">
        <v>9</v>
      </c>
      <c r="Z12" s="109">
        <v>24</v>
      </c>
      <c r="AA12" s="109">
        <v>12</v>
      </c>
      <c r="AB12" s="117"/>
      <c r="AC12" s="118">
        <f t="shared" si="3"/>
        <v>6314.1120000000001</v>
      </c>
      <c r="AD12" s="118">
        <f t="shared" si="4"/>
        <v>0</v>
      </c>
      <c r="AE12" s="118">
        <f t="shared" si="2"/>
        <v>6314.1120000000001</v>
      </c>
      <c r="AF12"/>
    </row>
    <row r="13" spans="1:32" ht="24.95" customHeight="1" x14ac:dyDescent="0.4">
      <c r="A13" s="105">
        <v>10</v>
      </c>
      <c r="B13" s="106" t="s">
        <v>77</v>
      </c>
      <c r="C13" s="106" t="s">
        <v>346</v>
      </c>
      <c r="D13" s="106" t="s">
        <v>77</v>
      </c>
      <c r="E13" s="106" t="s">
        <v>78</v>
      </c>
      <c r="F13" s="106" t="s">
        <v>133</v>
      </c>
      <c r="G13" s="106">
        <v>42</v>
      </c>
      <c r="H13" s="107">
        <v>6</v>
      </c>
      <c r="I13" s="108">
        <v>2</v>
      </c>
      <c r="J13" s="109">
        <v>12</v>
      </c>
      <c r="K13" s="110"/>
      <c r="L13" s="111"/>
      <c r="M13" s="111"/>
      <c r="N13" s="112" t="s">
        <v>80</v>
      </c>
      <c r="O13" s="112">
        <v>2500</v>
      </c>
      <c r="P13" s="112"/>
      <c r="Q13" s="111"/>
      <c r="R13" s="113">
        <v>12</v>
      </c>
      <c r="S13" s="114"/>
      <c r="T13" s="115"/>
      <c r="U13" s="115"/>
      <c r="V13" s="116">
        <f t="shared" si="0"/>
        <v>0</v>
      </c>
      <c r="W13" s="116">
        <f t="shared" si="1"/>
        <v>0</v>
      </c>
      <c r="X13" s="117"/>
      <c r="Y13" s="109">
        <v>9</v>
      </c>
      <c r="Z13" s="109">
        <v>24</v>
      </c>
      <c r="AA13" s="109">
        <v>12</v>
      </c>
      <c r="AB13" s="117"/>
      <c r="AC13" s="118">
        <f t="shared" si="3"/>
        <v>37884.671999999999</v>
      </c>
      <c r="AD13" s="118">
        <f t="shared" si="4"/>
        <v>0</v>
      </c>
      <c r="AE13" s="118">
        <f t="shared" si="2"/>
        <v>37884.671999999999</v>
      </c>
      <c r="AF13"/>
    </row>
    <row r="14" spans="1:32" ht="24.95" customHeight="1" x14ac:dyDescent="0.4">
      <c r="A14" s="105">
        <v>11</v>
      </c>
      <c r="B14" s="106" t="s">
        <v>77</v>
      </c>
      <c r="C14" s="106" t="s">
        <v>346</v>
      </c>
      <c r="D14" s="106" t="s">
        <v>77</v>
      </c>
      <c r="E14" s="106" t="s">
        <v>78</v>
      </c>
      <c r="F14" s="106" t="s">
        <v>134</v>
      </c>
      <c r="G14" s="106">
        <v>42</v>
      </c>
      <c r="H14" s="107">
        <v>6</v>
      </c>
      <c r="I14" s="108">
        <v>2</v>
      </c>
      <c r="J14" s="109">
        <v>12</v>
      </c>
      <c r="K14" s="110"/>
      <c r="L14" s="111"/>
      <c r="M14" s="111"/>
      <c r="N14" s="112" t="s">
        <v>80</v>
      </c>
      <c r="O14" s="112">
        <v>4900</v>
      </c>
      <c r="P14" s="112"/>
      <c r="Q14" s="111"/>
      <c r="R14" s="113">
        <v>6</v>
      </c>
      <c r="S14" s="114"/>
      <c r="T14" s="115"/>
      <c r="U14" s="115"/>
      <c r="V14" s="116">
        <f t="shared" si="0"/>
        <v>0</v>
      </c>
      <c r="W14" s="116">
        <f t="shared" si="1"/>
        <v>0</v>
      </c>
      <c r="X14" s="117"/>
      <c r="Y14" s="109">
        <v>9</v>
      </c>
      <c r="Z14" s="109">
        <v>24</v>
      </c>
      <c r="AA14" s="109">
        <v>12</v>
      </c>
      <c r="AB14" s="117"/>
      <c r="AC14" s="118">
        <f t="shared" si="3"/>
        <v>37884.671999999999</v>
      </c>
      <c r="AD14" s="118">
        <f t="shared" si="4"/>
        <v>0</v>
      </c>
      <c r="AE14" s="118">
        <f t="shared" si="2"/>
        <v>37884.671999999999</v>
      </c>
      <c r="AF14"/>
    </row>
    <row r="15" spans="1:32" ht="24.95" customHeight="1" x14ac:dyDescent="0.4">
      <c r="A15" s="105">
        <v>12</v>
      </c>
      <c r="B15" s="106" t="s">
        <v>77</v>
      </c>
      <c r="C15" s="106" t="s">
        <v>346</v>
      </c>
      <c r="D15" s="106" t="s">
        <v>77</v>
      </c>
      <c r="E15" s="106" t="s">
        <v>78</v>
      </c>
      <c r="F15" s="106" t="s">
        <v>260</v>
      </c>
      <c r="G15" s="106">
        <v>42</v>
      </c>
      <c r="H15" s="107">
        <v>1</v>
      </c>
      <c r="I15" s="108">
        <v>2</v>
      </c>
      <c r="J15" s="109">
        <v>2</v>
      </c>
      <c r="K15" s="110"/>
      <c r="L15" s="111"/>
      <c r="M15" s="111"/>
      <c r="N15" s="112" t="s">
        <v>80</v>
      </c>
      <c r="O15" s="112">
        <v>5200</v>
      </c>
      <c r="P15" s="112"/>
      <c r="Q15" s="111"/>
      <c r="R15" s="113">
        <v>1</v>
      </c>
      <c r="S15" s="114"/>
      <c r="T15" s="115"/>
      <c r="U15" s="115"/>
      <c r="V15" s="116">
        <f t="shared" si="0"/>
        <v>0</v>
      </c>
      <c r="W15" s="116">
        <f t="shared" si="1"/>
        <v>0</v>
      </c>
      <c r="X15" s="117"/>
      <c r="Y15" s="109">
        <v>9</v>
      </c>
      <c r="Z15" s="109">
        <v>24</v>
      </c>
      <c r="AA15" s="109">
        <v>12</v>
      </c>
      <c r="AB15" s="117"/>
      <c r="AC15" s="118">
        <f t="shared" si="3"/>
        <v>6314.1120000000001</v>
      </c>
      <c r="AD15" s="118">
        <f t="shared" si="4"/>
        <v>0</v>
      </c>
      <c r="AE15" s="118">
        <f t="shared" si="2"/>
        <v>6314.1120000000001</v>
      </c>
      <c r="AF15"/>
    </row>
    <row r="16" spans="1:32" ht="24.95" customHeight="1" x14ac:dyDescent="0.4">
      <c r="A16" s="105">
        <v>13</v>
      </c>
      <c r="B16" s="106" t="s">
        <v>77</v>
      </c>
      <c r="C16" s="106" t="s">
        <v>347</v>
      </c>
      <c r="D16" s="106" t="s">
        <v>77</v>
      </c>
      <c r="E16" s="106" t="s">
        <v>78</v>
      </c>
      <c r="F16" s="106" t="s">
        <v>104</v>
      </c>
      <c r="G16" s="106">
        <v>42</v>
      </c>
      <c r="H16" s="107">
        <v>2</v>
      </c>
      <c r="I16" s="108">
        <v>1</v>
      </c>
      <c r="J16" s="109">
        <v>2</v>
      </c>
      <c r="K16" s="110"/>
      <c r="L16" s="111"/>
      <c r="M16" s="111"/>
      <c r="N16" s="112" t="s">
        <v>80</v>
      </c>
      <c r="O16" s="112">
        <v>2500</v>
      </c>
      <c r="P16" s="112"/>
      <c r="Q16" s="111"/>
      <c r="R16" s="113">
        <v>2</v>
      </c>
      <c r="S16" s="114"/>
      <c r="T16" s="115"/>
      <c r="U16" s="115"/>
      <c r="V16" s="116">
        <f t="shared" si="0"/>
        <v>0</v>
      </c>
      <c r="W16" s="116">
        <f t="shared" si="1"/>
        <v>0</v>
      </c>
      <c r="X16" s="117"/>
      <c r="Y16" s="109">
        <v>9</v>
      </c>
      <c r="Z16" s="109">
        <v>24</v>
      </c>
      <c r="AA16" s="109">
        <v>12</v>
      </c>
      <c r="AB16" s="117"/>
      <c r="AC16" s="118">
        <f t="shared" si="3"/>
        <v>6314.1120000000001</v>
      </c>
      <c r="AD16" s="118">
        <f t="shared" si="4"/>
        <v>0</v>
      </c>
      <c r="AE16" s="118">
        <f t="shared" si="2"/>
        <v>6314.1120000000001</v>
      </c>
      <c r="AF16"/>
    </row>
    <row r="17" spans="1:32" ht="36.75" customHeight="1" x14ac:dyDescent="0.4">
      <c r="A17" s="119"/>
      <c r="B17" s="120"/>
      <c r="C17" s="120"/>
      <c r="D17" s="120"/>
      <c r="E17" s="120"/>
      <c r="L17" s="121"/>
      <c r="S17" s="122"/>
      <c r="T17" s="122"/>
      <c r="U17" s="122"/>
      <c r="V17" s="123"/>
      <c r="W17" s="123"/>
      <c r="X17" s="117"/>
      <c r="AB17" s="117"/>
      <c r="AC17" s="124">
        <f>SUM(AC4:AC16)</f>
        <v>165519.93599999999</v>
      </c>
      <c r="AD17" s="124">
        <f>SUM(AD4:AD16)</f>
        <v>0</v>
      </c>
      <c r="AE17" s="124">
        <f>SUM(AE4:AE16)</f>
        <v>165519.93599999999</v>
      </c>
      <c r="AF17"/>
    </row>
    <row r="19" spans="1:32" x14ac:dyDescent="0.4">
      <c r="U19" s="126" t="s">
        <v>115</v>
      </c>
      <c r="V19" s="127"/>
      <c r="W19" s="128"/>
      <c r="X19" s="129">
        <f>SUM(V4:V16)</f>
        <v>0</v>
      </c>
    </row>
    <row r="20" spans="1:32" x14ac:dyDescent="0.4">
      <c r="U20" s="126" t="s">
        <v>116</v>
      </c>
      <c r="V20" s="127"/>
      <c r="W20" s="128"/>
      <c r="X20" s="129">
        <f>SUM(W4:W16)</f>
        <v>0</v>
      </c>
    </row>
    <row r="21" spans="1:32" x14ac:dyDescent="0.4">
      <c r="U21" s="126" t="s">
        <v>32</v>
      </c>
      <c r="V21" s="127"/>
      <c r="W21" s="128"/>
      <c r="X21" s="130"/>
    </row>
    <row r="22" spans="1:32" x14ac:dyDescent="0.4">
      <c r="U22" s="126" t="s">
        <v>33</v>
      </c>
      <c r="V22" s="127"/>
      <c r="W22" s="128"/>
      <c r="X22" s="130"/>
    </row>
    <row r="23" spans="1:32" x14ac:dyDescent="0.4">
      <c r="U23" s="126" t="s">
        <v>117</v>
      </c>
      <c r="V23" s="127"/>
      <c r="W23" s="128"/>
      <c r="X23" s="130"/>
    </row>
    <row r="24" spans="1:32" x14ac:dyDescent="0.4">
      <c r="U24" s="126" t="s">
        <v>118</v>
      </c>
      <c r="V24" s="127"/>
      <c r="W24" s="128"/>
      <c r="X24" s="130"/>
    </row>
    <row r="25" spans="1:32" x14ac:dyDescent="0.4">
      <c r="U25" s="126" t="s">
        <v>119</v>
      </c>
      <c r="V25" s="127"/>
      <c r="W25" s="128"/>
      <c r="X25" s="129">
        <f>SUM(X19:X24)</f>
        <v>0</v>
      </c>
    </row>
    <row r="26" spans="1:32" x14ac:dyDescent="0.4">
      <c r="U26" s="126" t="s">
        <v>120</v>
      </c>
      <c r="V26" s="127"/>
      <c r="W26" s="128"/>
      <c r="X26" s="129">
        <f>X25*1.1</f>
        <v>0</v>
      </c>
    </row>
  </sheetData>
  <autoFilter ref="A3:AF3"/>
  <mergeCells count="13">
    <mergeCell ref="U26:W26"/>
    <mergeCell ref="U20:W20"/>
    <mergeCell ref="U21:W21"/>
    <mergeCell ref="U22:W22"/>
    <mergeCell ref="U23:W23"/>
    <mergeCell ref="U24:W24"/>
    <mergeCell ref="U25:W25"/>
    <mergeCell ref="E2:J2"/>
    <mergeCell ref="L2:R2"/>
    <mergeCell ref="Y2:AA2"/>
    <mergeCell ref="AC2:AD2"/>
    <mergeCell ref="AE2:AE3"/>
    <mergeCell ref="U19:W19"/>
  </mergeCells>
  <phoneticPr fontId="4"/>
  <conditionalFormatting sqref="B4:J16 L4:R16">
    <cfRule type="containsBlanks" dxfId="1" priority="2">
      <formula>LEN(TRIM(B4))=0</formula>
    </cfRule>
  </conditionalFormatting>
  <conditionalFormatting sqref="Y4:AA16">
    <cfRule type="containsBlanks" dxfId="0" priority="1">
      <formula>LEN(TRIM(Y4))=0</formula>
    </cfRule>
  </conditionalFormatting>
  <dataValidations count="1">
    <dataValidation type="list" allowBlank="1" showInputMessage="1" showErrorMessage="1" sqref="L4:L16">
      <formula1>"器具交換,ランプ交換"</formula1>
    </dataValidation>
  </dataValidations>
  <pageMargins left="0.70866141732283472" right="0.70866141732283472" top="0.74803149606299213" bottom="0.74803149606299213" header="0.31496062992125984" footer="0.31496062992125984"/>
  <pageSetup paperSize="8" scale="53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14</vt:i4>
      </vt:variant>
    </vt:vector>
  </HeadingPairs>
  <TitlesOfParts>
    <vt:vector size="24" baseType="lpstr">
      <vt:lpstr>様式4-３ (D施設群)</vt:lpstr>
      <vt:lpstr>様式4-5(D施設群 )</vt:lpstr>
      <vt:lpstr>【様式4-6】鵜崎中継ポンプ場</vt:lpstr>
      <vt:lpstr>【様式4-6】淡路・東浦浄化センター</vt:lpstr>
      <vt:lpstr>【様式4-6】大磯機中継ポンプ場</vt:lpstr>
      <vt:lpstr>【様式4-6】 津名浄化センター</vt:lpstr>
      <vt:lpstr>【様式4-6】 北淡浄化センター</vt:lpstr>
      <vt:lpstr>【様式4-6】 一宮浄化センター</vt:lpstr>
      <vt:lpstr>【様式4-6】 草香・明神浄化センター</vt:lpstr>
      <vt:lpstr>Sheet1</vt:lpstr>
      <vt:lpstr>'【様式4-6】 一宮浄化センター'!Print_Area</vt:lpstr>
      <vt:lpstr>'【様式4-6】 津名浄化センター'!Print_Area</vt:lpstr>
      <vt:lpstr>'【様式4-6】 北淡浄化センター'!Print_Area</vt:lpstr>
      <vt:lpstr>'【様式4-6】鵜崎中継ポンプ場'!Print_Area</vt:lpstr>
      <vt:lpstr>'【様式4-6】大磯機中継ポンプ場'!Print_Area</vt:lpstr>
      <vt:lpstr>'【様式4-6】淡路・東浦浄化センター'!Print_Area</vt:lpstr>
      <vt:lpstr>'様式4-5(D施設群 )'!Print_Area</vt:lpstr>
      <vt:lpstr>'【様式4-6】 一宮浄化センター'!Print_Titles</vt:lpstr>
      <vt:lpstr>'【様式4-6】 草香・明神浄化センター'!Print_Titles</vt:lpstr>
      <vt:lpstr>'【様式4-6】 津名浄化センター'!Print_Titles</vt:lpstr>
      <vt:lpstr>'【様式4-6】 北淡浄化センター'!Print_Titles</vt:lpstr>
      <vt:lpstr>'【様式4-6】鵜崎中継ポンプ場'!Print_Titles</vt:lpstr>
      <vt:lpstr>'【様式4-6】大磯機中継ポンプ場'!Print_Titles</vt:lpstr>
      <vt:lpstr>'【様式4-6】淡路・東浦浄化センター'!Print_Titles</vt:lpstr>
    </vt:vector>
  </TitlesOfParts>
  <Company>淡路市情報課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0367</dc:creator>
  <cp:lastModifiedBy>0367</cp:lastModifiedBy>
  <dcterms:created xsi:type="dcterms:W3CDTF">2025-06-30T07:48:33Z</dcterms:created>
  <dcterms:modified xsi:type="dcterms:W3CDTF">2025-06-30T07:50:32Z</dcterms:modified>
</cp:coreProperties>
</file>